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X:\Shared drives\Competições\2026-27\CN Seniores\fichas_de_jogo\templates\"/>
    </mc:Choice>
  </mc:AlternateContent>
  <xr:revisionPtr revIDLastSave="0" documentId="13_ncr:1_{BB465124-59AA-4CF7-AAAD-A46B3CF76E57}" xr6:coauthVersionLast="47" xr6:coauthVersionMax="47" xr10:uidLastSave="{00000000-0000-0000-0000-000000000000}"/>
  <workbookProtection workbookAlgorithmName="SHA-512" workbookHashValue="oWogIeYUTt7jxo0X66KvW9PSi+euNVqU88OdIz5SmdLtALFxRgrJHro7bfZOw95S9J8xzH0txC9D0bCx9TbO2A==" workbookSaltValue="kPNa2uMn35ZZAgHY23hd+w==" workbookSpinCount="100000" lockStructure="1"/>
  <bookViews>
    <workbookView xWindow="-110" yWindow="-110" windowWidth="38620" windowHeight="21100" tabRatio="709" xr2:uid="{00000000-000D-0000-FFFF-FFFF00000000}"/>
  </bookViews>
  <sheets>
    <sheet name="Ficha de Jogo" sheetId="1" r:id="rId1"/>
    <sheet name="Ocorrências e observações" sheetId="2" r:id="rId2"/>
    <sheet name="Calendário" sheetId="3" r:id="rId3"/>
    <sheet name="Folha auxiliar substituições" sheetId="4" r:id="rId4"/>
    <sheet name="Folha auxiliar cartão amarelo" sheetId="5" r:id="rId5"/>
    <sheet name="AgentesDesportivos" sheetId="6" state="hidden" r:id="rId6"/>
    <sheet name="MinutosVisitada" sheetId="8" state="hidden" r:id="rId7"/>
    <sheet name="MinutosVisitante" sheetId="7" state="hidden" r:id="rId8"/>
  </sheets>
  <definedNames>
    <definedName name="_xlnm._FilterDatabase" localSheetId="5" hidden="1">AgentesDesportivos!$A$2:$A$3062</definedName>
    <definedName name="_xlnm.Criteria" localSheetId="5">AgentesDesportivos!$S$4:$S$49</definedName>
    <definedName name="_xlnm.Print_Area" localSheetId="0">'Ficha de Jogo'!$A$1:$U$59</definedName>
  </definedNames>
  <calcPr calcId="191029"/>
  <pivotCaches>
    <pivotCache cacheId="0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S3" i="1" l="1"/>
  <c r="M3038" i="6" l="1"/>
  <c r="M3039" i="6"/>
  <c r="M3040" i="6"/>
  <c r="M3041" i="6"/>
  <c r="M3042" i="6"/>
  <c r="M3043" i="6"/>
  <c r="M3044" i="6"/>
  <c r="M3045" i="6"/>
  <c r="M3046" i="6"/>
  <c r="M3047" i="6"/>
  <c r="M3048" i="6"/>
  <c r="M3049" i="6"/>
  <c r="M3050" i="6"/>
  <c r="M3051" i="6"/>
  <c r="M3052" i="6"/>
  <c r="M3053" i="6"/>
  <c r="M3054" i="6"/>
  <c r="M3055" i="6"/>
  <c r="M3056" i="6"/>
  <c r="M3057" i="6"/>
  <c r="M3058" i="6"/>
  <c r="M3059" i="6"/>
  <c r="M3060" i="6"/>
  <c r="M3061" i="6"/>
  <c r="M3062" i="6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  <c r="M343" i="6"/>
  <c r="M344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378" i="6"/>
  <c r="M379" i="6"/>
  <c r="M380" i="6"/>
  <c r="M381" i="6"/>
  <c r="M382" i="6"/>
  <c r="M383" i="6"/>
  <c r="M384" i="6"/>
  <c r="M385" i="6"/>
  <c r="M386" i="6"/>
  <c r="M387" i="6"/>
  <c r="M388" i="6"/>
  <c r="M389" i="6"/>
  <c r="M390" i="6"/>
  <c r="M391" i="6"/>
  <c r="M392" i="6"/>
  <c r="M393" i="6"/>
  <c r="M394" i="6"/>
  <c r="M395" i="6"/>
  <c r="M396" i="6"/>
  <c r="M397" i="6"/>
  <c r="M398" i="6"/>
  <c r="M399" i="6"/>
  <c r="M400" i="6"/>
  <c r="M401" i="6"/>
  <c r="M402" i="6"/>
  <c r="M403" i="6"/>
  <c r="M404" i="6"/>
  <c r="M405" i="6"/>
  <c r="M406" i="6"/>
  <c r="M407" i="6"/>
  <c r="M408" i="6"/>
  <c r="M409" i="6"/>
  <c r="M410" i="6"/>
  <c r="M411" i="6"/>
  <c r="M412" i="6"/>
  <c r="M413" i="6"/>
  <c r="M414" i="6"/>
  <c r="M415" i="6"/>
  <c r="M416" i="6"/>
  <c r="M417" i="6"/>
  <c r="M418" i="6"/>
  <c r="M419" i="6"/>
  <c r="M420" i="6"/>
  <c r="M421" i="6"/>
  <c r="M422" i="6"/>
  <c r="M423" i="6"/>
  <c r="M424" i="6"/>
  <c r="M425" i="6"/>
  <c r="M426" i="6"/>
  <c r="M427" i="6"/>
  <c r="M428" i="6"/>
  <c r="M429" i="6"/>
  <c r="M430" i="6"/>
  <c r="M431" i="6"/>
  <c r="M432" i="6"/>
  <c r="M433" i="6"/>
  <c r="M434" i="6"/>
  <c r="M435" i="6"/>
  <c r="M436" i="6"/>
  <c r="M437" i="6"/>
  <c r="M438" i="6"/>
  <c r="M439" i="6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M456" i="6"/>
  <c r="M457" i="6"/>
  <c r="M458" i="6"/>
  <c r="M459" i="6"/>
  <c r="M460" i="6"/>
  <c r="M46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M492" i="6"/>
  <c r="M493" i="6"/>
  <c r="M494" i="6"/>
  <c r="M495" i="6"/>
  <c r="M496" i="6"/>
  <c r="M49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526" i="6"/>
  <c r="M527" i="6"/>
  <c r="M528" i="6"/>
  <c r="M529" i="6"/>
  <c r="M530" i="6"/>
  <c r="M531" i="6"/>
  <c r="M532" i="6"/>
  <c r="M533" i="6"/>
  <c r="M534" i="6"/>
  <c r="M535" i="6"/>
  <c r="M536" i="6"/>
  <c r="M537" i="6"/>
  <c r="M538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M551" i="6"/>
  <c r="M552" i="6"/>
  <c r="M553" i="6"/>
  <c r="M554" i="6"/>
  <c r="M555" i="6"/>
  <c r="M556" i="6"/>
  <c r="M557" i="6"/>
  <c r="M558" i="6"/>
  <c r="M559" i="6"/>
  <c r="M560" i="6"/>
  <c r="M561" i="6"/>
  <c r="M562" i="6"/>
  <c r="M563" i="6"/>
  <c r="M564" i="6"/>
  <c r="M565" i="6"/>
  <c r="M566" i="6"/>
  <c r="M567" i="6"/>
  <c r="M568" i="6"/>
  <c r="M569" i="6"/>
  <c r="M570" i="6"/>
  <c r="M571" i="6"/>
  <c r="M572" i="6"/>
  <c r="M573" i="6"/>
  <c r="M574" i="6"/>
  <c r="M575" i="6"/>
  <c r="M576" i="6"/>
  <c r="M577" i="6"/>
  <c r="M578" i="6"/>
  <c r="M579" i="6"/>
  <c r="M580" i="6"/>
  <c r="M581" i="6"/>
  <c r="M582" i="6"/>
  <c r="M583" i="6"/>
  <c r="M584" i="6"/>
  <c r="M585" i="6"/>
  <c r="M586" i="6"/>
  <c r="M587" i="6"/>
  <c r="M588" i="6"/>
  <c r="M589" i="6"/>
  <c r="M590" i="6"/>
  <c r="M591" i="6"/>
  <c r="M592" i="6"/>
  <c r="M593" i="6"/>
  <c r="M594" i="6"/>
  <c r="M595" i="6"/>
  <c r="M596" i="6"/>
  <c r="M597" i="6"/>
  <c r="M598" i="6"/>
  <c r="M599" i="6"/>
  <c r="M600" i="6"/>
  <c r="M601" i="6"/>
  <c r="M602" i="6"/>
  <c r="M603" i="6"/>
  <c r="M604" i="6"/>
  <c r="M605" i="6"/>
  <c r="M606" i="6"/>
  <c r="M607" i="6"/>
  <c r="M608" i="6"/>
  <c r="M609" i="6"/>
  <c r="M610" i="6"/>
  <c r="M611" i="6"/>
  <c r="M612" i="6"/>
  <c r="M613" i="6"/>
  <c r="M614" i="6"/>
  <c r="M615" i="6"/>
  <c r="M616" i="6"/>
  <c r="M617" i="6"/>
  <c r="M618" i="6"/>
  <c r="M619" i="6"/>
  <c r="M620" i="6"/>
  <c r="M621" i="6"/>
  <c r="M622" i="6"/>
  <c r="M623" i="6"/>
  <c r="M624" i="6"/>
  <c r="M625" i="6"/>
  <c r="M626" i="6"/>
  <c r="M627" i="6"/>
  <c r="M628" i="6"/>
  <c r="M629" i="6"/>
  <c r="M630" i="6"/>
  <c r="M631" i="6"/>
  <c r="M632" i="6"/>
  <c r="M633" i="6"/>
  <c r="M634" i="6"/>
  <c r="M635" i="6"/>
  <c r="M636" i="6"/>
  <c r="M637" i="6"/>
  <c r="M638" i="6"/>
  <c r="M639" i="6"/>
  <c r="M640" i="6"/>
  <c r="M641" i="6"/>
  <c r="M642" i="6"/>
  <c r="M643" i="6"/>
  <c r="M644" i="6"/>
  <c r="M645" i="6"/>
  <c r="M646" i="6"/>
  <c r="M647" i="6"/>
  <c r="M648" i="6"/>
  <c r="M649" i="6"/>
  <c r="M650" i="6"/>
  <c r="M651" i="6"/>
  <c r="M652" i="6"/>
  <c r="M653" i="6"/>
  <c r="M654" i="6"/>
  <c r="M655" i="6"/>
  <c r="M656" i="6"/>
  <c r="M657" i="6"/>
  <c r="M658" i="6"/>
  <c r="M659" i="6"/>
  <c r="M660" i="6"/>
  <c r="M661" i="6"/>
  <c r="M662" i="6"/>
  <c r="M663" i="6"/>
  <c r="M664" i="6"/>
  <c r="M665" i="6"/>
  <c r="M666" i="6"/>
  <c r="M667" i="6"/>
  <c r="M668" i="6"/>
  <c r="M669" i="6"/>
  <c r="M670" i="6"/>
  <c r="M671" i="6"/>
  <c r="M672" i="6"/>
  <c r="M673" i="6"/>
  <c r="M674" i="6"/>
  <c r="M675" i="6"/>
  <c r="M676" i="6"/>
  <c r="M677" i="6"/>
  <c r="M678" i="6"/>
  <c r="M679" i="6"/>
  <c r="M680" i="6"/>
  <c r="M681" i="6"/>
  <c r="M682" i="6"/>
  <c r="M683" i="6"/>
  <c r="M684" i="6"/>
  <c r="M685" i="6"/>
  <c r="M686" i="6"/>
  <c r="M687" i="6"/>
  <c r="M688" i="6"/>
  <c r="M689" i="6"/>
  <c r="M690" i="6"/>
  <c r="M691" i="6"/>
  <c r="M692" i="6"/>
  <c r="M693" i="6"/>
  <c r="M694" i="6"/>
  <c r="M695" i="6"/>
  <c r="M696" i="6"/>
  <c r="M697" i="6"/>
  <c r="M698" i="6"/>
  <c r="M699" i="6"/>
  <c r="M700" i="6"/>
  <c r="M701" i="6"/>
  <c r="M702" i="6"/>
  <c r="M703" i="6"/>
  <c r="M704" i="6"/>
  <c r="M705" i="6"/>
  <c r="M706" i="6"/>
  <c r="M707" i="6"/>
  <c r="M708" i="6"/>
  <c r="M709" i="6"/>
  <c r="M710" i="6"/>
  <c r="M711" i="6"/>
  <c r="M712" i="6"/>
  <c r="M713" i="6"/>
  <c r="M714" i="6"/>
  <c r="M715" i="6"/>
  <c r="M716" i="6"/>
  <c r="M717" i="6"/>
  <c r="M718" i="6"/>
  <c r="M719" i="6"/>
  <c r="M720" i="6"/>
  <c r="M721" i="6"/>
  <c r="M722" i="6"/>
  <c r="M723" i="6"/>
  <c r="M724" i="6"/>
  <c r="M725" i="6"/>
  <c r="M726" i="6"/>
  <c r="M727" i="6"/>
  <c r="M728" i="6"/>
  <c r="M729" i="6"/>
  <c r="M730" i="6"/>
  <c r="M731" i="6"/>
  <c r="M732" i="6"/>
  <c r="M733" i="6"/>
  <c r="M734" i="6"/>
  <c r="M735" i="6"/>
  <c r="M736" i="6"/>
  <c r="M737" i="6"/>
  <c r="M738" i="6"/>
  <c r="M739" i="6"/>
  <c r="M740" i="6"/>
  <c r="M741" i="6"/>
  <c r="M742" i="6"/>
  <c r="M743" i="6"/>
  <c r="M744" i="6"/>
  <c r="M745" i="6"/>
  <c r="M746" i="6"/>
  <c r="M747" i="6"/>
  <c r="M748" i="6"/>
  <c r="M749" i="6"/>
  <c r="M750" i="6"/>
  <c r="M751" i="6"/>
  <c r="M752" i="6"/>
  <c r="M753" i="6"/>
  <c r="M754" i="6"/>
  <c r="M755" i="6"/>
  <c r="M756" i="6"/>
  <c r="M757" i="6"/>
  <c r="M758" i="6"/>
  <c r="M759" i="6"/>
  <c r="M760" i="6"/>
  <c r="M761" i="6"/>
  <c r="M762" i="6"/>
  <c r="M763" i="6"/>
  <c r="M764" i="6"/>
  <c r="M765" i="6"/>
  <c r="M766" i="6"/>
  <c r="M767" i="6"/>
  <c r="M768" i="6"/>
  <c r="M769" i="6"/>
  <c r="M770" i="6"/>
  <c r="M771" i="6"/>
  <c r="M772" i="6"/>
  <c r="M773" i="6"/>
  <c r="M774" i="6"/>
  <c r="M775" i="6"/>
  <c r="M776" i="6"/>
  <c r="M777" i="6"/>
  <c r="M778" i="6"/>
  <c r="M779" i="6"/>
  <c r="M780" i="6"/>
  <c r="M781" i="6"/>
  <c r="M782" i="6"/>
  <c r="M783" i="6"/>
  <c r="M784" i="6"/>
  <c r="M785" i="6"/>
  <c r="M786" i="6"/>
  <c r="M787" i="6"/>
  <c r="M788" i="6"/>
  <c r="M789" i="6"/>
  <c r="M790" i="6"/>
  <c r="M791" i="6"/>
  <c r="M792" i="6"/>
  <c r="M793" i="6"/>
  <c r="M794" i="6"/>
  <c r="M795" i="6"/>
  <c r="M796" i="6"/>
  <c r="M797" i="6"/>
  <c r="M798" i="6"/>
  <c r="M799" i="6"/>
  <c r="M800" i="6"/>
  <c r="M801" i="6"/>
  <c r="M802" i="6"/>
  <c r="M803" i="6"/>
  <c r="M804" i="6"/>
  <c r="M805" i="6"/>
  <c r="M806" i="6"/>
  <c r="M807" i="6"/>
  <c r="M808" i="6"/>
  <c r="M809" i="6"/>
  <c r="M810" i="6"/>
  <c r="M811" i="6"/>
  <c r="M812" i="6"/>
  <c r="M813" i="6"/>
  <c r="M814" i="6"/>
  <c r="M815" i="6"/>
  <c r="M816" i="6"/>
  <c r="M817" i="6"/>
  <c r="M818" i="6"/>
  <c r="M819" i="6"/>
  <c r="M820" i="6"/>
  <c r="M821" i="6"/>
  <c r="M822" i="6"/>
  <c r="M823" i="6"/>
  <c r="M824" i="6"/>
  <c r="M825" i="6"/>
  <c r="M826" i="6"/>
  <c r="M827" i="6"/>
  <c r="M828" i="6"/>
  <c r="M829" i="6"/>
  <c r="M830" i="6"/>
  <c r="M831" i="6"/>
  <c r="M832" i="6"/>
  <c r="M833" i="6"/>
  <c r="M834" i="6"/>
  <c r="M835" i="6"/>
  <c r="M836" i="6"/>
  <c r="M837" i="6"/>
  <c r="M838" i="6"/>
  <c r="M839" i="6"/>
  <c r="M840" i="6"/>
  <c r="M841" i="6"/>
  <c r="M842" i="6"/>
  <c r="M843" i="6"/>
  <c r="M844" i="6"/>
  <c r="M845" i="6"/>
  <c r="M846" i="6"/>
  <c r="M847" i="6"/>
  <c r="M848" i="6"/>
  <c r="M849" i="6"/>
  <c r="M850" i="6"/>
  <c r="M851" i="6"/>
  <c r="M852" i="6"/>
  <c r="M853" i="6"/>
  <c r="M854" i="6"/>
  <c r="M855" i="6"/>
  <c r="M856" i="6"/>
  <c r="M857" i="6"/>
  <c r="M858" i="6"/>
  <c r="M859" i="6"/>
  <c r="M860" i="6"/>
  <c r="M861" i="6"/>
  <c r="M862" i="6"/>
  <c r="M863" i="6"/>
  <c r="M864" i="6"/>
  <c r="M865" i="6"/>
  <c r="M866" i="6"/>
  <c r="M867" i="6"/>
  <c r="M868" i="6"/>
  <c r="M869" i="6"/>
  <c r="M870" i="6"/>
  <c r="M871" i="6"/>
  <c r="M872" i="6"/>
  <c r="M873" i="6"/>
  <c r="M874" i="6"/>
  <c r="M875" i="6"/>
  <c r="M876" i="6"/>
  <c r="M877" i="6"/>
  <c r="M878" i="6"/>
  <c r="M879" i="6"/>
  <c r="M880" i="6"/>
  <c r="M881" i="6"/>
  <c r="M882" i="6"/>
  <c r="M883" i="6"/>
  <c r="M884" i="6"/>
  <c r="M885" i="6"/>
  <c r="M886" i="6"/>
  <c r="M887" i="6"/>
  <c r="M888" i="6"/>
  <c r="M889" i="6"/>
  <c r="M890" i="6"/>
  <c r="M891" i="6"/>
  <c r="M892" i="6"/>
  <c r="M893" i="6"/>
  <c r="M894" i="6"/>
  <c r="M895" i="6"/>
  <c r="M896" i="6"/>
  <c r="M897" i="6"/>
  <c r="M898" i="6"/>
  <c r="M899" i="6"/>
  <c r="M900" i="6"/>
  <c r="M901" i="6"/>
  <c r="M902" i="6"/>
  <c r="M903" i="6"/>
  <c r="M904" i="6"/>
  <c r="M905" i="6"/>
  <c r="M906" i="6"/>
  <c r="M907" i="6"/>
  <c r="M908" i="6"/>
  <c r="M909" i="6"/>
  <c r="M910" i="6"/>
  <c r="M911" i="6"/>
  <c r="M912" i="6"/>
  <c r="M913" i="6"/>
  <c r="M914" i="6"/>
  <c r="M915" i="6"/>
  <c r="M916" i="6"/>
  <c r="M917" i="6"/>
  <c r="M918" i="6"/>
  <c r="M919" i="6"/>
  <c r="M920" i="6"/>
  <c r="M921" i="6"/>
  <c r="M922" i="6"/>
  <c r="M923" i="6"/>
  <c r="M924" i="6"/>
  <c r="M925" i="6"/>
  <c r="M926" i="6"/>
  <c r="M927" i="6"/>
  <c r="M928" i="6"/>
  <c r="M929" i="6"/>
  <c r="M930" i="6"/>
  <c r="M931" i="6"/>
  <c r="M932" i="6"/>
  <c r="M933" i="6"/>
  <c r="M934" i="6"/>
  <c r="M935" i="6"/>
  <c r="M936" i="6"/>
  <c r="M937" i="6"/>
  <c r="M938" i="6"/>
  <c r="M939" i="6"/>
  <c r="M940" i="6"/>
  <c r="M941" i="6"/>
  <c r="M942" i="6"/>
  <c r="M943" i="6"/>
  <c r="M944" i="6"/>
  <c r="M945" i="6"/>
  <c r="M946" i="6"/>
  <c r="M947" i="6"/>
  <c r="M948" i="6"/>
  <c r="M949" i="6"/>
  <c r="M950" i="6"/>
  <c r="M951" i="6"/>
  <c r="M952" i="6"/>
  <c r="M953" i="6"/>
  <c r="M954" i="6"/>
  <c r="M955" i="6"/>
  <c r="M956" i="6"/>
  <c r="M957" i="6"/>
  <c r="M958" i="6"/>
  <c r="M959" i="6"/>
  <c r="M960" i="6"/>
  <c r="M961" i="6"/>
  <c r="M962" i="6"/>
  <c r="M963" i="6"/>
  <c r="M964" i="6"/>
  <c r="M965" i="6"/>
  <c r="M966" i="6"/>
  <c r="M967" i="6"/>
  <c r="M968" i="6"/>
  <c r="M969" i="6"/>
  <c r="M970" i="6"/>
  <c r="M971" i="6"/>
  <c r="M972" i="6"/>
  <c r="M973" i="6"/>
  <c r="M974" i="6"/>
  <c r="M975" i="6"/>
  <c r="M976" i="6"/>
  <c r="M977" i="6"/>
  <c r="M978" i="6"/>
  <c r="M979" i="6"/>
  <c r="M980" i="6"/>
  <c r="M981" i="6"/>
  <c r="M982" i="6"/>
  <c r="M983" i="6"/>
  <c r="M984" i="6"/>
  <c r="M985" i="6"/>
  <c r="M986" i="6"/>
  <c r="M987" i="6"/>
  <c r="M988" i="6"/>
  <c r="M989" i="6"/>
  <c r="M990" i="6"/>
  <c r="M991" i="6"/>
  <c r="M992" i="6"/>
  <c r="M993" i="6"/>
  <c r="M994" i="6"/>
  <c r="M995" i="6"/>
  <c r="M996" i="6"/>
  <c r="M997" i="6"/>
  <c r="M998" i="6"/>
  <c r="M999" i="6"/>
  <c r="M1000" i="6"/>
  <c r="M1001" i="6"/>
  <c r="M1002" i="6"/>
  <c r="M1003" i="6"/>
  <c r="M1004" i="6"/>
  <c r="M1005" i="6"/>
  <c r="M1006" i="6"/>
  <c r="M1007" i="6"/>
  <c r="M1008" i="6"/>
  <c r="M1009" i="6"/>
  <c r="M1010" i="6"/>
  <c r="M1011" i="6"/>
  <c r="M1012" i="6"/>
  <c r="M1013" i="6"/>
  <c r="M1014" i="6"/>
  <c r="M1015" i="6"/>
  <c r="M1016" i="6"/>
  <c r="M1017" i="6"/>
  <c r="M1018" i="6"/>
  <c r="M1019" i="6"/>
  <c r="M1020" i="6"/>
  <c r="M1021" i="6"/>
  <c r="M1022" i="6"/>
  <c r="M1023" i="6"/>
  <c r="M1024" i="6"/>
  <c r="M1025" i="6"/>
  <c r="M1026" i="6"/>
  <c r="M1027" i="6"/>
  <c r="M1028" i="6"/>
  <c r="M1029" i="6"/>
  <c r="M1030" i="6"/>
  <c r="M1031" i="6"/>
  <c r="M1032" i="6"/>
  <c r="M1033" i="6"/>
  <c r="M1034" i="6"/>
  <c r="M1035" i="6"/>
  <c r="M1036" i="6"/>
  <c r="M1037" i="6"/>
  <c r="M1038" i="6"/>
  <c r="M1039" i="6"/>
  <c r="M1040" i="6"/>
  <c r="M1041" i="6"/>
  <c r="M1042" i="6"/>
  <c r="M1043" i="6"/>
  <c r="M1044" i="6"/>
  <c r="M1045" i="6"/>
  <c r="M1046" i="6"/>
  <c r="M1047" i="6"/>
  <c r="M1048" i="6"/>
  <c r="M1049" i="6"/>
  <c r="M1050" i="6"/>
  <c r="M1051" i="6"/>
  <c r="M1052" i="6"/>
  <c r="M1053" i="6"/>
  <c r="M1054" i="6"/>
  <c r="M1055" i="6"/>
  <c r="M1056" i="6"/>
  <c r="M1057" i="6"/>
  <c r="M1058" i="6"/>
  <c r="M1059" i="6"/>
  <c r="M1060" i="6"/>
  <c r="M1061" i="6"/>
  <c r="M1062" i="6"/>
  <c r="M1063" i="6"/>
  <c r="M1064" i="6"/>
  <c r="M1065" i="6"/>
  <c r="M1066" i="6"/>
  <c r="M1067" i="6"/>
  <c r="M1068" i="6"/>
  <c r="M1069" i="6"/>
  <c r="M1070" i="6"/>
  <c r="M1071" i="6"/>
  <c r="M1072" i="6"/>
  <c r="M1073" i="6"/>
  <c r="M1074" i="6"/>
  <c r="M1075" i="6"/>
  <c r="M1076" i="6"/>
  <c r="M1077" i="6"/>
  <c r="M1078" i="6"/>
  <c r="M1079" i="6"/>
  <c r="M1080" i="6"/>
  <c r="M1081" i="6"/>
  <c r="M1082" i="6"/>
  <c r="M1083" i="6"/>
  <c r="M1084" i="6"/>
  <c r="M1085" i="6"/>
  <c r="M1086" i="6"/>
  <c r="M1087" i="6"/>
  <c r="M1088" i="6"/>
  <c r="M1089" i="6"/>
  <c r="M1090" i="6"/>
  <c r="M1091" i="6"/>
  <c r="M1092" i="6"/>
  <c r="M1093" i="6"/>
  <c r="M1094" i="6"/>
  <c r="M1095" i="6"/>
  <c r="M1096" i="6"/>
  <c r="M1097" i="6"/>
  <c r="M1098" i="6"/>
  <c r="M1099" i="6"/>
  <c r="M1100" i="6"/>
  <c r="M1101" i="6"/>
  <c r="M1102" i="6"/>
  <c r="M1103" i="6"/>
  <c r="M1104" i="6"/>
  <c r="M1105" i="6"/>
  <c r="M1106" i="6"/>
  <c r="M1107" i="6"/>
  <c r="M1108" i="6"/>
  <c r="M1109" i="6"/>
  <c r="M1110" i="6"/>
  <c r="M1111" i="6"/>
  <c r="M1112" i="6"/>
  <c r="M1113" i="6"/>
  <c r="M1114" i="6"/>
  <c r="M1115" i="6"/>
  <c r="M1116" i="6"/>
  <c r="M1117" i="6"/>
  <c r="M1118" i="6"/>
  <c r="M1119" i="6"/>
  <c r="M1120" i="6"/>
  <c r="M1121" i="6"/>
  <c r="M1122" i="6"/>
  <c r="M1123" i="6"/>
  <c r="M1124" i="6"/>
  <c r="M1125" i="6"/>
  <c r="M1126" i="6"/>
  <c r="M1127" i="6"/>
  <c r="M1128" i="6"/>
  <c r="M1129" i="6"/>
  <c r="M1130" i="6"/>
  <c r="M1131" i="6"/>
  <c r="M1132" i="6"/>
  <c r="M1133" i="6"/>
  <c r="M1134" i="6"/>
  <c r="M1135" i="6"/>
  <c r="M1136" i="6"/>
  <c r="M1137" i="6"/>
  <c r="M1138" i="6"/>
  <c r="M1139" i="6"/>
  <c r="M1140" i="6"/>
  <c r="M1141" i="6"/>
  <c r="M1142" i="6"/>
  <c r="M1143" i="6"/>
  <c r="M1144" i="6"/>
  <c r="M1145" i="6"/>
  <c r="M1146" i="6"/>
  <c r="M1147" i="6"/>
  <c r="M1148" i="6"/>
  <c r="M1149" i="6"/>
  <c r="M1150" i="6"/>
  <c r="M1151" i="6"/>
  <c r="M1152" i="6"/>
  <c r="M1153" i="6"/>
  <c r="M1154" i="6"/>
  <c r="M1155" i="6"/>
  <c r="M1156" i="6"/>
  <c r="M1157" i="6"/>
  <c r="M1158" i="6"/>
  <c r="M1159" i="6"/>
  <c r="M1160" i="6"/>
  <c r="M1161" i="6"/>
  <c r="M1162" i="6"/>
  <c r="M1163" i="6"/>
  <c r="M1164" i="6"/>
  <c r="M1165" i="6"/>
  <c r="M1166" i="6"/>
  <c r="M1167" i="6"/>
  <c r="M1168" i="6"/>
  <c r="M1169" i="6"/>
  <c r="M1170" i="6"/>
  <c r="M1171" i="6"/>
  <c r="M1172" i="6"/>
  <c r="M1173" i="6"/>
  <c r="M1174" i="6"/>
  <c r="M1175" i="6"/>
  <c r="M1176" i="6"/>
  <c r="M1177" i="6"/>
  <c r="M1178" i="6"/>
  <c r="M1179" i="6"/>
  <c r="M1180" i="6"/>
  <c r="M1181" i="6"/>
  <c r="M1182" i="6"/>
  <c r="M1183" i="6"/>
  <c r="M1184" i="6"/>
  <c r="M1185" i="6"/>
  <c r="M1186" i="6"/>
  <c r="M1187" i="6"/>
  <c r="M1188" i="6"/>
  <c r="M1189" i="6"/>
  <c r="M1190" i="6"/>
  <c r="M1191" i="6"/>
  <c r="M1192" i="6"/>
  <c r="M1193" i="6"/>
  <c r="M1194" i="6"/>
  <c r="M1195" i="6"/>
  <c r="M1196" i="6"/>
  <c r="M1197" i="6"/>
  <c r="M1198" i="6"/>
  <c r="M1199" i="6"/>
  <c r="M1200" i="6"/>
  <c r="M1201" i="6"/>
  <c r="M1202" i="6"/>
  <c r="M1203" i="6"/>
  <c r="M1204" i="6"/>
  <c r="M1205" i="6"/>
  <c r="M1206" i="6"/>
  <c r="M1207" i="6"/>
  <c r="M1208" i="6"/>
  <c r="M1209" i="6"/>
  <c r="M1210" i="6"/>
  <c r="M1211" i="6"/>
  <c r="M1212" i="6"/>
  <c r="M1213" i="6"/>
  <c r="M1214" i="6"/>
  <c r="M1215" i="6"/>
  <c r="M1216" i="6"/>
  <c r="M1217" i="6"/>
  <c r="M1218" i="6"/>
  <c r="M1219" i="6"/>
  <c r="M1220" i="6"/>
  <c r="M1221" i="6"/>
  <c r="M1222" i="6"/>
  <c r="M1223" i="6"/>
  <c r="M1224" i="6"/>
  <c r="M1225" i="6"/>
  <c r="M1226" i="6"/>
  <c r="M1227" i="6"/>
  <c r="M1228" i="6"/>
  <c r="M1229" i="6"/>
  <c r="M1230" i="6"/>
  <c r="M1231" i="6"/>
  <c r="M1232" i="6"/>
  <c r="M1233" i="6"/>
  <c r="M1234" i="6"/>
  <c r="M1235" i="6"/>
  <c r="M1236" i="6"/>
  <c r="M1237" i="6"/>
  <c r="M1238" i="6"/>
  <c r="M1239" i="6"/>
  <c r="M1240" i="6"/>
  <c r="M1241" i="6"/>
  <c r="M1242" i="6"/>
  <c r="M1243" i="6"/>
  <c r="M1244" i="6"/>
  <c r="M1245" i="6"/>
  <c r="M1246" i="6"/>
  <c r="M1247" i="6"/>
  <c r="M1248" i="6"/>
  <c r="M1249" i="6"/>
  <c r="M1250" i="6"/>
  <c r="M1251" i="6"/>
  <c r="M1252" i="6"/>
  <c r="M1253" i="6"/>
  <c r="M1254" i="6"/>
  <c r="M1255" i="6"/>
  <c r="M1256" i="6"/>
  <c r="M1257" i="6"/>
  <c r="M1258" i="6"/>
  <c r="M1259" i="6"/>
  <c r="M1260" i="6"/>
  <c r="M1261" i="6"/>
  <c r="M1262" i="6"/>
  <c r="M1263" i="6"/>
  <c r="M1264" i="6"/>
  <c r="M1265" i="6"/>
  <c r="M1266" i="6"/>
  <c r="M1267" i="6"/>
  <c r="M1268" i="6"/>
  <c r="M1269" i="6"/>
  <c r="M1270" i="6"/>
  <c r="M1271" i="6"/>
  <c r="M1272" i="6"/>
  <c r="M1273" i="6"/>
  <c r="M1274" i="6"/>
  <c r="M1275" i="6"/>
  <c r="M1276" i="6"/>
  <c r="M1277" i="6"/>
  <c r="M1278" i="6"/>
  <c r="M1279" i="6"/>
  <c r="M1280" i="6"/>
  <c r="M1281" i="6"/>
  <c r="M1282" i="6"/>
  <c r="M1283" i="6"/>
  <c r="M1284" i="6"/>
  <c r="M1285" i="6"/>
  <c r="M1286" i="6"/>
  <c r="M1287" i="6"/>
  <c r="M1288" i="6"/>
  <c r="M1289" i="6"/>
  <c r="M1290" i="6"/>
  <c r="M1291" i="6"/>
  <c r="M1292" i="6"/>
  <c r="M1293" i="6"/>
  <c r="M1294" i="6"/>
  <c r="M1295" i="6"/>
  <c r="M1296" i="6"/>
  <c r="M1297" i="6"/>
  <c r="M1298" i="6"/>
  <c r="M1299" i="6"/>
  <c r="M1300" i="6"/>
  <c r="M1301" i="6"/>
  <c r="M1302" i="6"/>
  <c r="M1303" i="6"/>
  <c r="M1304" i="6"/>
  <c r="M1305" i="6"/>
  <c r="M1306" i="6"/>
  <c r="M1307" i="6"/>
  <c r="M1308" i="6"/>
  <c r="M1309" i="6"/>
  <c r="M1310" i="6"/>
  <c r="M1311" i="6"/>
  <c r="M1312" i="6"/>
  <c r="M1313" i="6"/>
  <c r="M1314" i="6"/>
  <c r="M1315" i="6"/>
  <c r="M1316" i="6"/>
  <c r="M1317" i="6"/>
  <c r="M1318" i="6"/>
  <c r="M1319" i="6"/>
  <c r="M1320" i="6"/>
  <c r="M1321" i="6"/>
  <c r="M1322" i="6"/>
  <c r="M1323" i="6"/>
  <c r="M1324" i="6"/>
  <c r="M1325" i="6"/>
  <c r="M1326" i="6"/>
  <c r="M1327" i="6"/>
  <c r="M1328" i="6"/>
  <c r="M1329" i="6"/>
  <c r="M1330" i="6"/>
  <c r="M1331" i="6"/>
  <c r="M1332" i="6"/>
  <c r="M1333" i="6"/>
  <c r="M1334" i="6"/>
  <c r="M1335" i="6"/>
  <c r="M1336" i="6"/>
  <c r="M1337" i="6"/>
  <c r="M1338" i="6"/>
  <c r="M1339" i="6"/>
  <c r="M1340" i="6"/>
  <c r="M1341" i="6"/>
  <c r="M1342" i="6"/>
  <c r="M1343" i="6"/>
  <c r="M1344" i="6"/>
  <c r="M1345" i="6"/>
  <c r="M1346" i="6"/>
  <c r="M1347" i="6"/>
  <c r="M1348" i="6"/>
  <c r="M1349" i="6"/>
  <c r="M1350" i="6"/>
  <c r="M1351" i="6"/>
  <c r="M1352" i="6"/>
  <c r="M1353" i="6"/>
  <c r="M1354" i="6"/>
  <c r="M1355" i="6"/>
  <c r="M1356" i="6"/>
  <c r="M1357" i="6"/>
  <c r="M1358" i="6"/>
  <c r="M1359" i="6"/>
  <c r="M1360" i="6"/>
  <c r="M1361" i="6"/>
  <c r="M1362" i="6"/>
  <c r="M1363" i="6"/>
  <c r="M1364" i="6"/>
  <c r="M1365" i="6"/>
  <c r="M1366" i="6"/>
  <c r="M1367" i="6"/>
  <c r="M1368" i="6"/>
  <c r="M1369" i="6"/>
  <c r="M1370" i="6"/>
  <c r="M1371" i="6"/>
  <c r="M1372" i="6"/>
  <c r="M1373" i="6"/>
  <c r="M1374" i="6"/>
  <c r="M1375" i="6"/>
  <c r="M1376" i="6"/>
  <c r="M1377" i="6"/>
  <c r="M1378" i="6"/>
  <c r="M1379" i="6"/>
  <c r="M1380" i="6"/>
  <c r="M1381" i="6"/>
  <c r="M1382" i="6"/>
  <c r="M1383" i="6"/>
  <c r="M1384" i="6"/>
  <c r="M1385" i="6"/>
  <c r="M1386" i="6"/>
  <c r="M1387" i="6"/>
  <c r="M1388" i="6"/>
  <c r="M1389" i="6"/>
  <c r="M1390" i="6"/>
  <c r="M1391" i="6"/>
  <c r="M1392" i="6"/>
  <c r="M1393" i="6"/>
  <c r="M1394" i="6"/>
  <c r="M1395" i="6"/>
  <c r="M1396" i="6"/>
  <c r="M1397" i="6"/>
  <c r="M1398" i="6"/>
  <c r="M1399" i="6"/>
  <c r="M1400" i="6"/>
  <c r="M1401" i="6"/>
  <c r="M1402" i="6"/>
  <c r="M1403" i="6"/>
  <c r="M1404" i="6"/>
  <c r="M1405" i="6"/>
  <c r="M1406" i="6"/>
  <c r="M1407" i="6"/>
  <c r="M1408" i="6"/>
  <c r="M1409" i="6"/>
  <c r="M1410" i="6"/>
  <c r="M1411" i="6"/>
  <c r="M1412" i="6"/>
  <c r="M1413" i="6"/>
  <c r="M1414" i="6"/>
  <c r="M1415" i="6"/>
  <c r="M1416" i="6"/>
  <c r="M1417" i="6"/>
  <c r="M1418" i="6"/>
  <c r="M1419" i="6"/>
  <c r="M1420" i="6"/>
  <c r="M1421" i="6"/>
  <c r="M1422" i="6"/>
  <c r="M1423" i="6"/>
  <c r="M1424" i="6"/>
  <c r="M1425" i="6"/>
  <c r="M1426" i="6"/>
  <c r="M1427" i="6"/>
  <c r="M1428" i="6"/>
  <c r="M1429" i="6"/>
  <c r="M1430" i="6"/>
  <c r="M1431" i="6"/>
  <c r="M1432" i="6"/>
  <c r="M1433" i="6"/>
  <c r="M1434" i="6"/>
  <c r="M1435" i="6"/>
  <c r="M1436" i="6"/>
  <c r="M1437" i="6"/>
  <c r="M1438" i="6"/>
  <c r="M1439" i="6"/>
  <c r="M1440" i="6"/>
  <c r="M1441" i="6"/>
  <c r="M1442" i="6"/>
  <c r="M1443" i="6"/>
  <c r="M1444" i="6"/>
  <c r="M1445" i="6"/>
  <c r="M1446" i="6"/>
  <c r="M1447" i="6"/>
  <c r="M1448" i="6"/>
  <c r="M1449" i="6"/>
  <c r="M1450" i="6"/>
  <c r="M1451" i="6"/>
  <c r="M1452" i="6"/>
  <c r="M1453" i="6"/>
  <c r="M1454" i="6"/>
  <c r="M1455" i="6"/>
  <c r="M1456" i="6"/>
  <c r="M1457" i="6"/>
  <c r="M1458" i="6"/>
  <c r="M1459" i="6"/>
  <c r="M1460" i="6"/>
  <c r="M1461" i="6"/>
  <c r="M1462" i="6"/>
  <c r="M1463" i="6"/>
  <c r="M1464" i="6"/>
  <c r="M1465" i="6"/>
  <c r="M1466" i="6"/>
  <c r="M1467" i="6"/>
  <c r="M1468" i="6"/>
  <c r="M1469" i="6"/>
  <c r="M1470" i="6"/>
  <c r="M1471" i="6"/>
  <c r="M1472" i="6"/>
  <c r="M1473" i="6"/>
  <c r="M1474" i="6"/>
  <c r="M1475" i="6"/>
  <c r="M1476" i="6"/>
  <c r="M1477" i="6"/>
  <c r="M1478" i="6"/>
  <c r="M1479" i="6"/>
  <c r="M1480" i="6"/>
  <c r="M1481" i="6"/>
  <c r="M1482" i="6"/>
  <c r="M1483" i="6"/>
  <c r="M1484" i="6"/>
  <c r="M1485" i="6"/>
  <c r="M1486" i="6"/>
  <c r="M1487" i="6"/>
  <c r="M1488" i="6"/>
  <c r="M1489" i="6"/>
  <c r="M1490" i="6"/>
  <c r="M1491" i="6"/>
  <c r="M1492" i="6"/>
  <c r="M1493" i="6"/>
  <c r="M1494" i="6"/>
  <c r="M1495" i="6"/>
  <c r="M1496" i="6"/>
  <c r="M1497" i="6"/>
  <c r="M1498" i="6"/>
  <c r="M1499" i="6"/>
  <c r="M1500" i="6"/>
  <c r="M1501" i="6"/>
  <c r="M1502" i="6"/>
  <c r="M1503" i="6"/>
  <c r="M1504" i="6"/>
  <c r="M1505" i="6"/>
  <c r="M1506" i="6"/>
  <c r="M1507" i="6"/>
  <c r="M1508" i="6"/>
  <c r="M1509" i="6"/>
  <c r="M1510" i="6"/>
  <c r="M1511" i="6"/>
  <c r="M1512" i="6"/>
  <c r="M1513" i="6"/>
  <c r="M1514" i="6"/>
  <c r="M1515" i="6"/>
  <c r="M1516" i="6"/>
  <c r="M1517" i="6"/>
  <c r="M1518" i="6"/>
  <c r="M1519" i="6"/>
  <c r="M1520" i="6"/>
  <c r="M1521" i="6"/>
  <c r="M1522" i="6"/>
  <c r="M1523" i="6"/>
  <c r="M1524" i="6"/>
  <c r="M1525" i="6"/>
  <c r="M1526" i="6"/>
  <c r="M1527" i="6"/>
  <c r="M1528" i="6"/>
  <c r="M1529" i="6"/>
  <c r="M1530" i="6"/>
  <c r="M1531" i="6"/>
  <c r="M1532" i="6"/>
  <c r="M1533" i="6"/>
  <c r="M1534" i="6"/>
  <c r="M1535" i="6"/>
  <c r="M1536" i="6"/>
  <c r="M1537" i="6"/>
  <c r="M1538" i="6"/>
  <c r="M1539" i="6"/>
  <c r="M1540" i="6"/>
  <c r="M1541" i="6"/>
  <c r="M1542" i="6"/>
  <c r="M1543" i="6"/>
  <c r="M1544" i="6"/>
  <c r="M1545" i="6"/>
  <c r="M1546" i="6"/>
  <c r="M1547" i="6"/>
  <c r="M1548" i="6"/>
  <c r="M1549" i="6"/>
  <c r="M1550" i="6"/>
  <c r="M1551" i="6"/>
  <c r="M1552" i="6"/>
  <c r="M1553" i="6"/>
  <c r="M1554" i="6"/>
  <c r="M1555" i="6"/>
  <c r="M1556" i="6"/>
  <c r="M1557" i="6"/>
  <c r="M1558" i="6"/>
  <c r="M1559" i="6"/>
  <c r="M1560" i="6"/>
  <c r="M1561" i="6"/>
  <c r="M1562" i="6"/>
  <c r="M1563" i="6"/>
  <c r="M1564" i="6"/>
  <c r="M1565" i="6"/>
  <c r="M1566" i="6"/>
  <c r="M1567" i="6"/>
  <c r="M1568" i="6"/>
  <c r="M1569" i="6"/>
  <c r="M1570" i="6"/>
  <c r="M1571" i="6"/>
  <c r="M1572" i="6"/>
  <c r="M1573" i="6"/>
  <c r="M1574" i="6"/>
  <c r="M1575" i="6"/>
  <c r="M1576" i="6"/>
  <c r="M1577" i="6"/>
  <c r="M1578" i="6"/>
  <c r="M1579" i="6"/>
  <c r="M1580" i="6"/>
  <c r="M1581" i="6"/>
  <c r="M1582" i="6"/>
  <c r="M1583" i="6"/>
  <c r="M1584" i="6"/>
  <c r="M1585" i="6"/>
  <c r="M1586" i="6"/>
  <c r="M1587" i="6"/>
  <c r="M1588" i="6"/>
  <c r="M1589" i="6"/>
  <c r="M1590" i="6"/>
  <c r="M1591" i="6"/>
  <c r="M1592" i="6"/>
  <c r="M1593" i="6"/>
  <c r="M1594" i="6"/>
  <c r="M1595" i="6"/>
  <c r="M1596" i="6"/>
  <c r="M1597" i="6"/>
  <c r="M1598" i="6"/>
  <c r="M1599" i="6"/>
  <c r="M1600" i="6"/>
  <c r="M1601" i="6"/>
  <c r="M1602" i="6"/>
  <c r="M1603" i="6"/>
  <c r="M1604" i="6"/>
  <c r="M1605" i="6"/>
  <c r="M1606" i="6"/>
  <c r="M1607" i="6"/>
  <c r="M1608" i="6"/>
  <c r="M1609" i="6"/>
  <c r="M1610" i="6"/>
  <c r="M1611" i="6"/>
  <c r="M1612" i="6"/>
  <c r="M1613" i="6"/>
  <c r="M1614" i="6"/>
  <c r="M1615" i="6"/>
  <c r="M1616" i="6"/>
  <c r="M1617" i="6"/>
  <c r="M1618" i="6"/>
  <c r="M1619" i="6"/>
  <c r="M1620" i="6"/>
  <c r="M1621" i="6"/>
  <c r="M1622" i="6"/>
  <c r="M1623" i="6"/>
  <c r="M1624" i="6"/>
  <c r="M1625" i="6"/>
  <c r="M1626" i="6"/>
  <c r="M1627" i="6"/>
  <c r="M1628" i="6"/>
  <c r="M1629" i="6"/>
  <c r="M1630" i="6"/>
  <c r="M1631" i="6"/>
  <c r="M1632" i="6"/>
  <c r="M1633" i="6"/>
  <c r="M1634" i="6"/>
  <c r="M1635" i="6"/>
  <c r="M1636" i="6"/>
  <c r="M1637" i="6"/>
  <c r="M1638" i="6"/>
  <c r="M1639" i="6"/>
  <c r="M1640" i="6"/>
  <c r="M1641" i="6"/>
  <c r="M1642" i="6"/>
  <c r="M1643" i="6"/>
  <c r="M1644" i="6"/>
  <c r="M1645" i="6"/>
  <c r="M1646" i="6"/>
  <c r="M1647" i="6"/>
  <c r="M1648" i="6"/>
  <c r="M1649" i="6"/>
  <c r="M1650" i="6"/>
  <c r="M1651" i="6"/>
  <c r="M1652" i="6"/>
  <c r="M1653" i="6"/>
  <c r="M1654" i="6"/>
  <c r="M1655" i="6"/>
  <c r="M1656" i="6"/>
  <c r="M1657" i="6"/>
  <c r="M1658" i="6"/>
  <c r="M1659" i="6"/>
  <c r="M1660" i="6"/>
  <c r="M1661" i="6"/>
  <c r="M1662" i="6"/>
  <c r="M1663" i="6"/>
  <c r="M1664" i="6"/>
  <c r="M1665" i="6"/>
  <c r="M1666" i="6"/>
  <c r="M1667" i="6"/>
  <c r="M1668" i="6"/>
  <c r="M1669" i="6"/>
  <c r="M1670" i="6"/>
  <c r="M1671" i="6"/>
  <c r="M1672" i="6"/>
  <c r="M1673" i="6"/>
  <c r="M1674" i="6"/>
  <c r="M1675" i="6"/>
  <c r="M1676" i="6"/>
  <c r="M1677" i="6"/>
  <c r="M1678" i="6"/>
  <c r="M1679" i="6"/>
  <c r="M1680" i="6"/>
  <c r="M1681" i="6"/>
  <c r="M1682" i="6"/>
  <c r="M1683" i="6"/>
  <c r="M1684" i="6"/>
  <c r="M1685" i="6"/>
  <c r="M1686" i="6"/>
  <c r="M1687" i="6"/>
  <c r="M1688" i="6"/>
  <c r="M1689" i="6"/>
  <c r="M1690" i="6"/>
  <c r="M1691" i="6"/>
  <c r="M1692" i="6"/>
  <c r="M1693" i="6"/>
  <c r="M1694" i="6"/>
  <c r="M1695" i="6"/>
  <c r="M1696" i="6"/>
  <c r="M1697" i="6"/>
  <c r="M1698" i="6"/>
  <c r="M1699" i="6"/>
  <c r="M1700" i="6"/>
  <c r="M1701" i="6"/>
  <c r="M1702" i="6"/>
  <c r="M1703" i="6"/>
  <c r="M1704" i="6"/>
  <c r="M1705" i="6"/>
  <c r="M1706" i="6"/>
  <c r="M1707" i="6"/>
  <c r="M1708" i="6"/>
  <c r="M1709" i="6"/>
  <c r="M1710" i="6"/>
  <c r="M1711" i="6"/>
  <c r="M1712" i="6"/>
  <c r="M1713" i="6"/>
  <c r="M1714" i="6"/>
  <c r="M1715" i="6"/>
  <c r="M1716" i="6"/>
  <c r="M1717" i="6"/>
  <c r="M1718" i="6"/>
  <c r="M1719" i="6"/>
  <c r="M1720" i="6"/>
  <c r="M1721" i="6"/>
  <c r="M1722" i="6"/>
  <c r="M1723" i="6"/>
  <c r="M1724" i="6"/>
  <c r="M1725" i="6"/>
  <c r="M1726" i="6"/>
  <c r="M1727" i="6"/>
  <c r="M1728" i="6"/>
  <c r="M1729" i="6"/>
  <c r="M1730" i="6"/>
  <c r="M1731" i="6"/>
  <c r="M1732" i="6"/>
  <c r="M1733" i="6"/>
  <c r="M1734" i="6"/>
  <c r="M1735" i="6"/>
  <c r="M1736" i="6"/>
  <c r="M1737" i="6"/>
  <c r="M1738" i="6"/>
  <c r="M1739" i="6"/>
  <c r="M1740" i="6"/>
  <c r="M1741" i="6"/>
  <c r="M1742" i="6"/>
  <c r="M1743" i="6"/>
  <c r="M1744" i="6"/>
  <c r="M1745" i="6"/>
  <c r="M1746" i="6"/>
  <c r="M1747" i="6"/>
  <c r="M1748" i="6"/>
  <c r="M1749" i="6"/>
  <c r="M1750" i="6"/>
  <c r="M1751" i="6"/>
  <c r="M1752" i="6"/>
  <c r="M1753" i="6"/>
  <c r="M1754" i="6"/>
  <c r="M1755" i="6"/>
  <c r="M1756" i="6"/>
  <c r="M1757" i="6"/>
  <c r="M1758" i="6"/>
  <c r="M1759" i="6"/>
  <c r="M1760" i="6"/>
  <c r="M1761" i="6"/>
  <c r="M1762" i="6"/>
  <c r="M1763" i="6"/>
  <c r="M1764" i="6"/>
  <c r="M1765" i="6"/>
  <c r="M1766" i="6"/>
  <c r="M1767" i="6"/>
  <c r="M1768" i="6"/>
  <c r="M1769" i="6"/>
  <c r="M1770" i="6"/>
  <c r="M1771" i="6"/>
  <c r="M1772" i="6"/>
  <c r="M1773" i="6"/>
  <c r="M1774" i="6"/>
  <c r="M1775" i="6"/>
  <c r="M1776" i="6"/>
  <c r="M1777" i="6"/>
  <c r="M1778" i="6"/>
  <c r="M1779" i="6"/>
  <c r="M1780" i="6"/>
  <c r="M1781" i="6"/>
  <c r="M1782" i="6"/>
  <c r="M1783" i="6"/>
  <c r="M1784" i="6"/>
  <c r="M1785" i="6"/>
  <c r="M1786" i="6"/>
  <c r="M1787" i="6"/>
  <c r="M1788" i="6"/>
  <c r="M1789" i="6"/>
  <c r="M1790" i="6"/>
  <c r="M1791" i="6"/>
  <c r="M1792" i="6"/>
  <c r="M1793" i="6"/>
  <c r="M1794" i="6"/>
  <c r="M1795" i="6"/>
  <c r="M1796" i="6"/>
  <c r="M1797" i="6"/>
  <c r="M1798" i="6"/>
  <c r="M1799" i="6"/>
  <c r="M1800" i="6"/>
  <c r="M1801" i="6"/>
  <c r="M1802" i="6"/>
  <c r="M1803" i="6"/>
  <c r="M1804" i="6"/>
  <c r="M1805" i="6"/>
  <c r="M1806" i="6"/>
  <c r="M1807" i="6"/>
  <c r="M1808" i="6"/>
  <c r="M1809" i="6"/>
  <c r="M1810" i="6"/>
  <c r="M1811" i="6"/>
  <c r="M1812" i="6"/>
  <c r="M1813" i="6"/>
  <c r="M1814" i="6"/>
  <c r="M1815" i="6"/>
  <c r="M1816" i="6"/>
  <c r="M1817" i="6"/>
  <c r="M1818" i="6"/>
  <c r="M1819" i="6"/>
  <c r="M1820" i="6"/>
  <c r="M1821" i="6"/>
  <c r="M1822" i="6"/>
  <c r="M1823" i="6"/>
  <c r="M1824" i="6"/>
  <c r="M1825" i="6"/>
  <c r="M1826" i="6"/>
  <c r="M1827" i="6"/>
  <c r="M1828" i="6"/>
  <c r="M1829" i="6"/>
  <c r="M1830" i="6"/>
  <c r="M1831" i="6"/>
  <c r="M1832" i="6"/>
  <c r="M1833" i="6"/>
  <c r="M1834" i="6"/>
  <c r="M1835" i="6"/>
  <c r="M1836" i="6"/>
  <c r="M1837" i="6"/>
  <c r="M1838" i="6"/>
  <c r="M1839" i="6"/>
  <c r="M1840" i="6"/>
  <c r="M1841" i="6"/>
  <c r="M1842" i="6"/>
  <c r="M1843" i="6"/>
  <c r="M1844" i="6"/>
  <c r="M1845" i="6"/>
  <c r="M1846" i="6"/>
  <c r="M1847" i="6"/>
  <c r="M1848" i="6"/>
  <c r="M1849" i="6"/>
  <c r="M1850" i="6"/>
  <c r="M1851" i="6"/>
  <c r="M1852" i="6"/>
  <c r="M1853" i="6"/>
  <c r="M1854" i="6"/>
  <c r="M1855" i="6"/>
  <c r="M1856" i="6"/>
  <c r="M1857" i="6"/>
  <c r="M1858" i="6"/>
  <c r="M1859" i="6"/>
  <c r="M1860" i="6"/>
  <c r="M1861" i="6"/>
  <c r="M1862" i="6"/>
  <c r="M1863" i="6"/>
  <c r="M1864" i="6"/>
  <c r="M1865" i="6"/>
  <c r="M1866" i="6"/>
  <c r="M1867" i="6"/>
  <c r="M1868" i="6"/>
  <c r="M1869" i="6"/>
  <c r="M1870" i="6"/>
  <c r="M1871" i="6"/>
  <c r="M1872" i="6"/>
  <c r="M1873" i="6"/>
  <c r="M1874" i="6"/>
  <c r="M1875" i="6"/>
  <c r="M1876" i="6"/>
  <c r="M1877" i="6"/>
  <c r="M1878" i="6"/>
  <c r="M1879" i="6"/>
  <c r="M1880" i="6"/>
  <c r="M1881" i="6"/>
  <c r="M1882" i="6"/>
  <c r="M1883" i="6"/>
  <c r="M1884" i="6"/>
  <c r="M1885" i="6"/>
  <c r="M1886" i="6"/>
  <c r="M1887" i="6"/>
  <c r="M1888" i="6"/>
  <c r="M1889" i="6"/>
  <c r="M1890" i="6"/>
  <c r="M1891" i="6"/>
  <c r="M1892" i="6"/>
  <c r="M1893" i="6"/>
  <c r="M1894" i="6"/>
  <c r="M1895" i="6"/>
  <c r="M1896" i="6"/>
  <c r="M1897" i="6"/>
  <c r="M1898" i="6"/>
  <c r="M1899" i="6"/>
  <c r="M1900" i="6"/>
  <c r="M1901" i="6"/>
  <c r="M1902" i="6"/>
  <c r="M1903" i="6"/>
  <c r="M1904" i="6"/>
  <c r="M1905" i="6"/>
  <c r="M1906" i="6"/>
  <c r="M1907" i="6"/>
  <c r="M1908" i="6"/>
  <c r="M1909" i="6"/>
  <c r="M1910" i="6"/>
  <c r="M1911" i="6"/>
  <c r="M1912" i="6"/>
  <c r="M1913" i="6"/>
  <c r="M1914" i="6"/>
  <c r="M1915" i="6"/>
  <c r="M1916" i="6"/>
  <c r="M1917" i="6"/>
  <c r="M1918" i="6"/>
  <c r="M1919" i="6"/>
  <c r="M1920" i="6"/>
  <c r="M1921" i="6"/>
  <c r="M1922" i="6"/>
  <c r="M1923" i="6"/>
  <c r="M1924" i="6"/>
  <c r="M1925" i="6"/>
  <c r="M1926" i="6"/>
  <c r="M1927" i="6"/>
  <c r="M1928" i="6"/>
  <c r="M1929" i="6"/>
  <c r="M1930" i="6"/>
  <c r="M1931" i="6"/>
  <c r="M1932" i="6"/>
  <c r="M1933" i="6"/>
  <c r="M1934" i="6"/>
  <c r="M1935" i="6"/>
  <c r="M1936" i="6"/>
  <c r="M1937" i="6"/>
  <c r="M1938" i="6"/>
  <c r="M1939" i="6"/>
  <c r="M1940" i="6"/>
  <c r="M1941" i="6"/>
  <c r="M1942" i="6"/>
  <c r="M1943" i="6"/>
  <c r="M1944" i="6"/>
  <c r="M1945" i="6"/>
  <c r="M1946" i="6"/>
  <c r="M1947" i="6"/>
  <c r="M1948" i="6"/>
  <c r="M1949" i="6"/>
  <c r="M1950" i="6"/>
  <c r="M1951" i="6"/>
  <c r="M1952" i="6"/>
  <c r="M1953" i="6"/>
  <c r="M1954" i="6"/>
  <c r="M1955" i="6"/>
  <c r="M1956" i="6"/>
  <c r="M1957" i="6"/>
  <c r="M1958" i="6"/>
  <c r="M1959" i="6"/>
  <c r="M1960" i="6"/>
  <c r="M1961" i="6"/>
  <c r="M1962" i="6"/>
  <c r="M1963" i="6"/>
  <c r="M1964" i="6"/>
  <c r="M1965" i="6"/>
  <c r="M1966" i="6"/>
  <c r="M1967" i="6"/>
  <c r="M1968" i="6"/>
  <c r="M1969" i="6"/>
  <c r="M1970" i="6"/>
  <c r="M1971" i="6"/>
  <c r="M1972" i="6"/>
  <c r="M1973" i="6"/>
  <c r="M1974" i="6"/>
  <c r="M1975" i="6"/>
  <c r="M1976" i="6"/>
  <c r="M1977" i="6"/>
  <c r="M1978" i="6"/>
  <c r="M1979" i="6"/>
  <c r="M1980" i="6"/>
  <c r="M1981" i="6"/>
  <c r="M1982" i="6"/>
  <c r="M1983" i="6"/>
  <c r="M1984" i="6"/>
  <c r="M1985" i="6"/>
  <c r="M1986" i="6"/>
  <c r="M1987" i="6"/>
  <c r="M1988" i="6"/>
  <c r="M1989" i="6"/>
  <c r="M1990" i="6"/>
  <c r="M1991" i="6"/>
  <c r="M1992" i="6"/>
  <c r="M1993" i="6"/>
  <c r="M1994" i="6"/>
  <c r="M1995" i="6"/>
  <c r="M1996" i="6"/>
  <c r="M1997" i="6"/>
  <c r="M1998" i="6"/>
  <c r="M1999" i="6"/>
  <c r="M2000" i="6"/>
  <c r="M2001" i="6"/>
  <c r="M2002" i="6"/>
  <c r="M2003" i="6"/>
  <c r="M2004" i="6"/>
  <c r="M2005" i="6"/>
  <c r="M2006" i="6"/>
  <c r="M2007" i="6"/>
  <c r="M2008" i="6"/>
  <c r="M2009" i="6"/>
  <c r="M2010" i="6"/>
  <c r="M2011" i="6"/>
  <c r="M2012" i="6"/>
  <c r="M2013" i="6"/>
  <c r="M2014" i="6"/>
  <c r="M2015" i="6"/>
  <c r="M2016" i="6"/>
  <c r="M2017" i="6"/>
  <c r="M2018" i="6"/>
  <c r="M2019" i="6"/>
  <c r="M2020" i="6"/>
  <c r="M2021" i="6"/>
  <c r="M2022" i="6"/>
  <c r="M2023" i="6"/>
  <c r="M2024" i="6"/>
  <c r="M2025" i="6"/>
  <c r="M2026" i="6"/>
  <c r="M2027" i="6"/>
  <c r="M2028" i="6"/>
  <c r="M2029" i="6"/>
  <c r="M2030" i="6"/>
  <c r="M2031" i="6"/>
  <c r="M2032" i="6"/>
  <c r="M2033" i="6"/>
  <c r="M2034" i="6"/>
  <c r="M2035" i="6"/>
  <c r="M2036" i="6"/>
  <c r="M2037" i="6"/>
  <c r="M2038" i="6"/>
  <c r="M2039" i="6"/>
  <c r="M2040" i="6"/>
  <c r="M2041" i="6"/>
  <c r="M2042" i="6"/>
  <c r="M2043" i="6"/>
  <c r="M2044" i="6"/>
  <c r="M2045" i="6"/>
  <c r="M2046" i="6"/>
  <c r="M2047" i="6"/>
  <c r="M2048" i="6"/>
  <c r="M2049" i="6"/>
  <c r="M2050" i="6"/>
  <c r="M2051" i="6"/>
  <c r="M2052" i="6"/>
  <c r="M2053" i="6"/>
  <c r="M2054" i="6"/>
  <c r="M2055" i="6"/>
  <c r="M2056" i="6"/>
  <c r="M2057" i="6"/>
  <c r="M2058" i="6"/>
  <c r="M2059" i="6"/>
  <c r="M2060" i="6"/>
  <c r="M2061" i="6"/>
  <c r="M2062" i="6"/>
  <c r="M2063" i="6"/>
  <c r="M2064" i="6"/>
  <c r="M2065" i="6"/>
  <c r="M2066" i="6"/>
  <c r="M2067" i="6"/>
  <c r="M2068" i="6"/>
  <c r="M2069" i="6"/>
  <c r="M2070" i="6"/>
  <c r="M2071" i="6"/>
  <c r="M2072" i="6"/>
  <c r="M2073" i="6"/>
  <c r="M2074" i="6"/>
  <c r="M2075" i="6"/>
  <c r="M2076" i="6"/>
  <c r="M2077" i="6"/>
  <c r="M2078" i="6"/>
  <c r="M2079" i="6"/>
  <c r="M2080" i="6"/>
  <c r="M2081" i="6"/>
  <c r="M2082" i="6"/>
  <c r="M2083" i="6"/>
  <c r="M2084" i="6"/>
  <c r="M2085" i="6"/>
  <c r="M2086" i="6"/>
  <c r="M2087" i="6"/>
  <c r="M2088" i="6"/>
  <c r="M2089" i="6"/>
  <c r="M2090" i="6"/>
  <c r="M2091" i="6"/>
  <c r="M2092" i="6"/>
  <c r="M2093" i="6"/>
  <c r="M2094" i="6"/>
  <c r="M2095" i="6"/>
  <c r="M2096" i="6"/>
  <c r="M2097" i="6"/>
  <c r="M2098" i="6"/>
  <c r="M2099" i="6"/>
  <c r="M2100" i="6"/>
  <c r="M2101" i="6"/>
  <c r="M2102" i="6"/>
  <c r="M2103" i="6"/>
  <c r="M2104" i="6"/>
  <c r="M2105" i="6"/>
  <c r="M2106" i="6"/>
  <c r="M2107" i="6"/>
  <c r="M2108" i="6"/>
  <c r="M2109" i="6"/>
  <c r="M2110" i="6"/>
  <c r="M2111" i="6"/>
  <c r="M2112" i="6"/>
  <c r="M2113" i="6"/>
  <c r="M2114" i="6"/>
  <c r="M2115" i="6"/>
  <c r="M2116" i="6"/>
  <c r="M2117" i="6"/>
  <c r="M2118" i="6"/>
  <c r="M2119" i="6"/>
  <c r="M2120" i="6"/>
  <c r="M2121" i="6"/>
  <c r="M2122" i="6"/>
  <c r="M2123" i="6"/>
  <c r="M2124" i="6"/>
  <c r="M2125" i="6"/>
  <c r="M2126" i="6"/>
  <c r="M2127" i="6"/>
  <c r="M2128" i="6"/>
  <c r="M2129" i="6"/>
  <c r="M2130" i="6"/>
  <c r="M2131" i="6"/>
  <c r="M2132" i="6"/>
  <c r="M2133" i="6"/>
  <c r="M2134" i="6"/>
  <c r="M2135" i="6"/>
  <c r="M2136" i="6"/>
  <c r="M2137" i="6"/>
  <c r="M2138" i="6"/>
  <c r="M2139" i="6"/>
  <c r="M2140" i="6"/>
  <c r="M2141" i="6"/>
  <c r="M2142" i="6"/>
  <c r="M2143" i="6"/>
  <c r="M2144" i="6"/>
  <c r="M2145" i="6"/>
  <c r="M2146" i="6"/>
  <c r="M2147" i="6"/>
  <c r="M2148" i="6"/>
  <c r="M2149" i="6"/>
  <c r="M2150" i="6"/>
  <c r="M2151" i="6"/>
  <c r="M2152" i="6"/>
  <c r="M2153" i="6"/>
  <c r="M2154" i="6"/>
  <c r="M2155" i="6"/>
  <c r="M2156" i="6"/>
  <c r="M2157" i="6"/>
  <c r="M2158" i="6"/>
  <c r="M2159" i="6"/>
  <c r="M2160" i="6"/>
  <c r="M2161" i="6"/>
  <c r="M2162" i="6"/>
  <c r="M2163" i="6"/>
  <c r="M2164" i="6"/>
  <c r="M2165" i="6"/>
  <c r="M2166" i="6"/>
  <c r="M2167" i="6"/>
  <c r="M2168" i="6"/>
  <c r="M2169" i="6"/>
  <c r="M2170" i="6"/>
  <c r="M2171" i="6"/>
  <c r="M2172" i="6"/>
  <c r="M2173" i="6"/>
  <c r="M2174" i="6"/>
  <c r="M2175" i="6"/>
  <c r="M2176" i="6"/>
  <c r="M2177" i="6"/>
  <c r="M2178" i="6"/>
  <c r="M2179" i="6"/>
  <c r="M2180" i="6"/>
  <c r="M2181" i="6"/>
  <c r="M2182" i="6"/>
  <c r="M2183" i="6"/>
  <c r="M2184" i="6"/>
  <c r="M2185" i="6"/>
  <c r="M2186" i="6"/>
  <c r="M2187" i="6"/>
  <c r="M2188" i="6"/>
  <c r="M2189" i="6"/>
  <c r="M2190" i="6"/>
  <c r="M2191" i="6"/>
  <c r="M2192" i="6"/>
  <c r="M2193" i="6"/>
  <c r="M2194" i="6"/>
  <c r="M2195" i="6"/>
  <c r="M2196" i="6"/>
  <c r="M2197" i="6"/>
  <c r="M2198" i="6"/>
  <c r="M2199" i="6"/>
  <c r="M2200" i="6"/>
  <c r="M2201" i="6"/>
  <c r="M2202" i="6"/>
  <c r="M2203" i="6"/>
  <c r="M2204" i="6"/>
  <c r="M2205" i="6"/>
  <c r="M2206" i="6"/>
  <c r="M2207" i="6"/>
  <c r="M2208" i="6"/>
  <c r="M2209" i="6"/>
  <c r="M2210" i="6"/>
  <c r="M2211" i="6"/>
  <c r="M2212" i="6"/>
  <c r="M2213" i="6"/>
  <c r="M2214" i="6"/>
  <c r="M2215" i="6"/>
  <c r="M2216" i="6"/>
  <c r="M2217" i="6"/>
  <c r="M2218" i="6"/>
  <c r="M2219" i="6"/>
  <c r="M2220" i="6"/>
  <c r="M2221" i="6"/>
  <c r="M2222" i="6"/>
  <c r="M2223" i="6"/>
  <c r="M2224" i="6"/>
  <c r="M2225" i="6"/>
  <c r="M2226" i="6"/>
  <c r="M2227" i="6"/>
  <c r="M2228" i="6"/>
  <c r="M2229" i="6"/>
  <c r="M2230" i="6"/>
  <c r="M2231" i="6"/>
  <c r="M2232" i="6"/>
  <c r="M2233" i="6"/>
  <c r="M2234" i="6"/>
  <c r="M2235" i="6"/>
  <c r="M2236" i="6"/>
  <c r="M2237" i="6"/>
  <c r="M2238" i="6"/>
  <c r="M2239" i="6"/>
  <c r="M2240" i="6"/>
  <c r="M2241" i="6"/>
  <c r="M2242" i="6"/>
  <c r="M2243" i="6"/>
  <c r="M2244" i="6"/>
  <c r="M2245" i="6"/>
  <c r="M2246" i="6"/>
  <c r="M2247" i="6"/>
  <c r="M2248" i="6"/>
  <c r="M2249" i="6"/>
  <c r="M2250" i="6"/>
  <c r="M2251" i="6"/>
  <c r="M2252" i="6"/>
  <c r="M2253" i="6"/>
  <c r="M2254" i="6"/>
  <c r="M2255" i="6"/>
  <c r="M2256" i="6"/>
  <c r="M2257" i="6"/>
  <c r="M2258" i="6"/>
  <c r="M2259" i="6"/>
  <c r="M2260" i="6"/>
  <c r="M2261" i="6"/>
  <c r="M2262" i="6"/>
  <c r="M2263" i="6"/>
  <c r="M2264" i="6"/>
  <c r="M2265" i="6"/>
  <c r="M2266" i="6"/>
  <c r="M2267" i="6"/>
  <c r="M2268" i="6"/>
  <c r="M2269" i="6"/>
  <c r="M2270" i="6"/>
  <c r="M2271" i="6"/>
  <c r="M2272" i="6"/>
  <c r="M2273" i="6"/>
  <c r="M2274" i="6"/>
  <c r="M2275" i="6"/>
  <c r="M2276" i="6"/>
  <c r="M2277" i="6"/>
  <c r="M2278" i="6"/>
  <c r="M2279" i="6"/>
  <c r="M2280" i="6"/>
  <c r="M2281" i="6"/>
  <c r="M2282" i="6"/>
  <c r="M2283" i="6"/>
  <c r="M2284" i="6"/>
  <c r="M2285" i="6"/>
  <c r="M2286" i="6"/>
  <c r="M2287" i="6"/>
  <c r="M2288" i="6"/>
  <c r="M2289" i="6"/>
  <c r="M2290" i="6"/>
  <c r="M2291" i="6"/>
  <c r="M2292" i="6"/>
  <c r="M2293" i="6"/>
  <c r="M2294" i="6"/>
  <c r="M2295" i="6"/>
  <c r="M2296" i="6"/>
  <c r="M2297" i="6"/>
  <c r="M2298" i="6"/>
  <c r="M2299" i="6"/>
  <c r="M2300" i="6"/>
  <c r="M2301" i="6"/>
  <c r="M2302" i="6"/>
  <c r="M2303" i="6"/>
  <c r="M2304" i="6"/>
  <c r="M2305" i="6"/>
  <c r="M2306" i="6"/>
  <c r="M2307" i="6"/>
  <c r="M2308" i="6"/>
  <c r="M2309" i="6"/>
  <c r="M2310" i="6"/>
  <c r="M2311" i="6"/>
  <c r="M2312" i="6"/>
  <c r="M2313" i="6"/>
  <c r="M2314" i="6"/>
  <c r="M2315" i="6"/>
  <c r="M2316" i="6"/>
  <c r="M2317" i="6"/>
  <c r="M2318" i="6"/>
  <c r="M2319" i="6"/>
  <c r="M2320" i="6"/>
  <c r="M2321" i="6"/>
  <c r="M2322" i="6"/>
  <c r="M2323" i="6"/>
  <c r="M2324" i="6"/>
  <c r="M2325" i="6"/>
  <c r="M2326" i="6"/>
  <c r="M2327" i="6"/>
  <c r="M2328" i="6"/>
  <c r="M2329" i="6"/>
  <c r="M2330" i="6"/>
  <c r="M2331" i="6"/>
  <c r="M2332" i="6"/>
  <c r="M2333" i="6"/>
  <c r="M2334" i="6"/>
  <c r="M2335" i="6"/>
  <c r="M2336" i="6"/>
  <c r="M2337" i="6"/>
  <c r="M2338" i="6"/>
  <c r="M2339" i="6"/>
  <c r="M2340" i="6"/>
  <c r="M2341" i="6"/>
  <c r="M2342" i="6"/>
  <c r="M2343" i="6"/>
  <c r="M2344" i="6"/>
  <c r="M2345" i="6"/>
  <c r="M2346" i="6"/>
  <c r="M2347" i="6"/>
  <c r="M2348" i="6"/>
  <c r="M2349" i="6"/>
  <c r="M2350" i="6"/>
  <c r="M2351" i="6"/>
  <c r="M2352" i="6"/>
  <c r="M2353" i="6"/>
  <c r="M2354" i="6"/>
  <c r="M2355" i="6"/>
  <c r="M2356" i="6"/>
  <c r="M2357" i="6"/>
  <c r="M2358" i="6"/>
  <c r="M2359" i="6"/>
  <c r="M2360" i="6"/>
  <c r="M2361" i="6"/>
  <c r="M2362" i="6"/>
  <c r="M2363" i="6"/>
  <c r="M2364" i="6"/>
  <c r="M2365" i="6"/>
  <c r="M2366" i="6"/>
  <c r="M2367" i="6"/>
  <c r="M2368" i="6"/>
  <c r="M2369" i="6"/>
  <c r="M2370" i="6"/>
  <c r="M2371" i="6"/>
  <c r="M2372" i="6"/>
  <c r="M2373" i="6"/>
  <c r="M2374" i="6"/>
  <c r="M2375" i="6"/>
  <c r="M2376" i="6"/>
  <c r="M2377" i="6"/>
  <c r="M2378" i="6"/>
  <c r="M2379" i="6"/>
  <c r="M2380" i="6"/>
  <c r="M2381" i="6"/>
  <c r="M2382" i="6"/>
  <c r="M2383" i="6"/>
  <c r="M2384" i="6"/>
  <c r="M2385" i="6"/>
  <c r="M2386" i="6"/>
  <c r="M2387" i="6"/>
  <c r="M2388" i="6"/>
  <c r="M2389" i="6"/>
  <c r="M2390" i="6"/>
  <c r="M2391" i="6"/>
  <c r="M2392" i="6"/>
  <c r="M2393" i="6"/>
  <c r="M2394" i="6"/>
  <c r="M2395" i="6"/>
  <c r="M2396" i="6"/>
  <c r="M2397" i="6"/>
  <c r="M2398" i="6"/>
  <c r="M2399" i="6"/>
  <c r="M2400" i="6"/>
  <c r="M2401" i="6"/>
  <c r="M2402" i="6"/>
  <c r="M2403" i="6"/>
  <c r="M2404" i="6"/>
  <c r="M2405" i="6"/>
  <c r="M2406" i="6"/>
  <c r="M2407" i="6"/>
  <c r="M2408" i="6"/>
  <c r="M2409" i="6"/>
  <c r="M2410" i="6"/>
  <c r="M2411" i="6"/>
  <c r="M2412" i="6"/>
  <c r="M2413" i="6"/>
  <c r="M2414" i="6"/>
  <c r="M2415" i="6"/>
  <c r="M2416" i="6"/>
  <c r="M2417" i="6"/>
  <c r="M2418" i="6"/>
  <c r="M2419" i="6"/>
  <c r="M2420" i="6"/>
  <c r="M2421" i="6"/>
  <c r="M2422" i="6"/>
  <c r="M2423" i="6"/>
  <c r="M2424" i="6"/>
  <c r="M2425" i="6"/>
  <c r="M2426" i="6"/>
  <c r="M2427" i="6"/>
  <c r="M2428" i="6"/>
  <c r="M2429" i="6"/>
  <c r="M2430" i="6"/>
  <c r="M2431" i="6"/>
  <c r="M2432" i="6"/>
  <c r="M2433" i="6"/>
  <c r="M2434" i="6"/>
  <c r="M2435" i="6"/>
  <c r="M2436" i="6"/>
  <c r="M2437" i="6"/>
  <c r="M2438" i="6"/>
  <c r="M2439" i="6"/>
  <c r="M2440" i="6"/>
  <c r="M2441" i="6"/>
  <c r="M2442" i="6"/>
  <c r="M2443" i="6"/>
  <c r="M2444" i="6"/>
  <c r="M2445" i="6"/>
  <c r="M2446" i="6"/>
  <c r="M2447" i="6"/>
  <c r="M2448" i="6"/>
  <c r="M2449" i="6"/>
  <c r="M2450" i="6"/>
  <c r="M2451" i="6"/>
  <c r="M2452" i="6"/>
  <c r="M2453" i="6"/>
  <c r="M2454" i="6"/>
  <c r="M2455" i="6"/>
  <c r="M2456" i="6"/>
  <c r="M2457" i="6"/>
  <c r="M2458" i="6"/>
  <c r="M2459" i="6"/>
  <c r="M2460" i="6"/>
  <c r="M2461" i="6"/>
  <c r="M2462" i="6"/>
  <c r="M2463" i="6"/>
  <c r="M2464" i="6"/>
  <c r="M2465" i="6"/>
  <c r="M2466" i="6"/>
  <c r="M2467" i="6"/>
  <c r="M2468" i="6"/>
  <c r="M2469" i="6"/>
  <c r="M2470" i="6"/>
  <c r="M2471" i="6"/>
  <c r="M2472" i="6"/>
  <c r="M2473" i="6"/>
  <c r="M2474" i="6"/>
  <c r="M2475" i="6"/>
  <c r="M2476" i="6"/>
  <c r="M2477" i="6"/>
  <c r="M2478" i="6"/>
  <c r="M2479" i="6"/>
  <c r="M2480" i="6"/>
  <c r="M2481" i="6"/>
  <c r="M2482" i="6"/>
  <c r="M2483" i="6"/>
  <c r="M2484" i="6"/>
  <c r="M2485" i="6"/>
  <c r="M2486" i="6"/>
  <c r="M2487" i="6"/>
  <c r="M2488" i="6"/>
  <c r="M2489" i="6"/>
  <c r="M2490" i="6"/>
  <c r="M2491" i="6"/>
  <c r="M2492" i="6"/>
  <c r="M2493" i="6"/>
  <c r="M2494" i="6"/>
  <c r="M2495" i="6"/>
  <c r="M2496" i="6"/>
  <c r="M2497" i="6"/>
  <c r="M2498" i="6"/>
  <c r="M2499" i="6"/>
  <c r="M2500" i="6"/>
  <c r="M2501" i="6"/>
  <c r="M2502" i="6"/>
  <c r="M2503" i="6"/>
  <c r="M2504" i="6"/>
  <c r="M2505" i="6"/>
  <c r="M2506" i="6"/>
  <c r="M2507" i="6"/>
  <c r="M2508" i="6"/>
  <c r="M2509" i="6"/>
  <c r="M2510" i="6"/>
  <c r="M2511" i="6"/>
  <c r="M2512" i="6"/>
  <c r="M2513" i="6"/>
  <c r="M2514" i="6"/>
  <c r="M2515" i="6"/>
  <c r="M2516" i="6"/>
  <c r="M2517" i="6"/>
  <c r="M2518" i="6"/>
  <c r="M2519" i="6"/>
  <c r="M2520" i="6"/>
  <c r="M2521" i="6"/>
  <c r="M2522" i="6"/>
  <c r="M2523" i="6"/>
  <c r="M2524" i="6"/>
  <c r="M2525" i="6"/>
  <c r="M2526" i="6"/>
  <c r="M2527" i="6"/>
  <c r="M2528" i="6"/>
  <c r="M2529" i="6"/>
  <c r="M2530" i="6"/>
  <c r="M2531" i="6"/>
  <c r="M2532" i="6"/>
  <c r="M2533" i="6"/>
  <c r="M2534" i="6"/>
  <c r="M2535" i="6"/>
  <c r="M2536" i="6"/>
  <c r="M2537" i="6"/>
  <c r="M2538" i="6"/>
  <c r="M2539" i="6"/>
  <c r="M2540" i="6"/>
  <c r="M2541" i="6"/>
  <c r="M2542" i="6"/>
  <c r="M2543" i="6"/>
  <c r="M2544" i="6"/>
  <c r="M2545" i="6"/>
  <c r="M2546" i="6"/>
  <c r="M2547" i="6"/>
  <c r="M2548" i="6"/>
  <c r="M2549" i="6"/>
  <c r="M2550" i="6"/>
  <c r="M2551" i="6"/>
  <c r="M2552" i="6"/>
  <c r="M2553" i="6"/>
  <c r="M2554" i="6"/>
  <c r="M2555" i="6"/>
  <c r="M2556" i="6"/>
  <c r="M2557" i="6"/>
  <c r="M2558" i="6"/>
  <c r="M2559" i="6"/>
  <c r="M2560" i="6"/>
  <c r="M2561" i="6"/>
  <c r="M2562" i="6"/>
  <c r="M2563" i="6"/>
  <c r="M2564" i="6"/>
  <c r="M2565" i="6"/>
  <c r="M2566" i="6"/>
  <c r="M2567" i="6"/>
  <c r="M2568" i="6"/>
  <c r="M2569" i="6"/>
  <c r="M2570" i="6"/>
  <c r="M2571" i="6"/>
  <c r="M2572" i="6"/>
  <c r="M2573" i="6"/>
  <c r="M2574" i="6"/>
  <c r="M2575" i="6"/>
  <c r="M2576" i="6"/>
  <c r="M2577" i="6"/>
  <c r="M2578" i="6"/>
  <c r="M2579" i="6"/>
  <c r="M2580" i="6"/>
  <c r="M2581" i="6"/>
  <c r="M2582" i="6"/>
  <c r="M2583" i="6"/>
  <c r="M2584" i="6"/>
  <c r="M2585" i="6"/>
  <c r="M2586" i="6"/>
  <c r="M2587" i="6"/>
  <c r="M2588" i="6"/>
  <c r="M2589" i="6"/>
  <c r="M2590" i="6"/>
  <c r="M2591" i="6"/>
  <c r="M2592" i="6"/>
  <c r="M2593" i="6"/>
  <c r="M2594" i="6"/>
  <c r="M2595" i="6"/>
  <c r="M2596" i="6"/>
  <c r="M2597" i="6"/>
  <c r="M2598" i="6"/>
  <c r="M2599" i="6"/>
  <c r="M2600" i="6"/>
  <c r="M2601" i="6"/>
  <c r="M2602" i="6"/>
  <c r="M2603" i="6"/>
  <c r="M2604" i="6"/>
  <c r="M2605" i="6"/>
  <c r="M2606" i="6"/>
  <c r="M2607" i="6"/>
  <c r="M2608" i="6"/>
  <c r="M2609" i="6"/>
  <c r="M2610" i="6"/>
  <c r="M2611" i="6"/>
  <c r="M2612" i="6"/>
  <c r="M2613" i="6"/>
  <c r="M2614" i="6"/>
  <c r="M2615" i="6"/>
  <c r="M2616" i="6"/>
  <c r="M2617" i="6"/>
  <c r="M2618" i="6"/>
  <c r="M2619" i="6"/>
  <c r="M2620" i="6"/>
  <c r="M2621" i="6"/>
  <c r="M2622" i="6"/>
  <c r="M2623" i="6"/>
  <c r="M2624" i="6"/>
  <c r="M2625" i="6"/>
  <c r="M2626" i="6"/>
  <c r="M2627" i="6"/>
  <c r="M2628" i="6"/>
  <c r="M2629" i="6"/>
  <c r="M2630" i="6"/>
  <c r="M2631" i="6"/>
  <c r="M2632" i="6"/>
  <c r="M2633" i="6"/>
  <c r="M2634" i="6"/>
  <c r="M2635" i="6"/>
  <c r="M2636" i="6"/>
  <c r="M2637" i="6"/>
  <c r="M2638" i="6"/>
  <c r="M2639" i="6"/>
  <c r="M2640" i="6"/>
  <c r="M2641" i="6"/>
  <c r="M2642" i="6"/>
  <c r="M2643" i="6"/>
  <c r="M2644" i="6"/>
  <c r="M2645" i="6"/>
  <c r="M2646" i="6"/>
  <c r="M2647" i="6"/>
  <c r="M2648" i="6"/>
  <c r="M2649" i="6"/>
  <c r="M2650" i="6"/>
  <c r="M2651" i="6"/>
  <c r="M2652" i="6"/>
  <c r="M2653" i="6"/>
  <c r="M2654" i="6"/>
  <c r="M2655" i="6"/>
  <c r="M2656" i="6"/>
  <c r="M2657" i="6"/>
  <c r="M2658" i="6"/>
  <c r="M2659" i="6"/>
  <c r="M2660" i="6"/>
  <c r="M2661" i="6"/>
  <c r="M2662" i="6"/>
  <c r="M2663" i="6"/>
  <c r="M2664" i="6"/>
  <c r="M2665" i="6"/>
  <c r="M2666" i="6"/>
  <c r="M2667" i="6"/>
  <c r="M2668" i="6"/>
  <c r="M2669" i="6"/>
  <c r="M2670" i="6"/>
  <c r="M2671" i="6"/>
  <c r="M2672" i="6"/>
  <c r="M2673" i="6"/>
  <c r="M2674" i="6"/>
  <c r="M2675" i="6"/>
  <c r="M2676" i="6"/>
  <c r="M2677" i="6"/>
  <c r="M2678" i="6"/>
  <c r="M2679" i="6"/>
  <c r="M2680" i="6"/>
  <c r="M2681" i="6"/>
  <c r="M2682" i="6"/>
  <c r="M2683" i="6"/>
  <c r="M2684" i="6"/>
  <c r="M2685" i="6"/>
  <c r="M2686" i="6"/>
  <c r="M2687" i="6"/>
  <c r="M2688" i="6"/>
  <c r="M2689" i="6"/>
  <c r="M2690" i="6"/>
  <c r="M2691" i="6"/>
  <c r="M2692" i="6"/>
  <c r="M2693" i="6"/>
  <c r="M2694" i="6"/>
  <c r="M2695" i="6"/>
  <c r="M2696" i="6"/>
  <c r="M2697" i="6"/>
  <c r="M2698" i="6"/>
  <c r="M2699" i="6"/>
  <c r="M2700" i="6"/>
  <c r="M2701" i="6"/>
  <c r="M2702" i="6"/>
  <c r="M2703" i="6"/>
  <c r="M2704" i="6"/>
  <c r="M2705" i="6"/>
  <c r="M2706" i="6"/>
  <c r="M2707" i="6"/>
  <c r="M2708" i="6"/>
  <c r="M2709" i="6"/>
  <c r="M2710" i="6"/>
  <c r="M2711" i="6"/>
  <c r="M2712" i="6"/>
  <c r="M2713" i="6"/>
  <c r="M2714" i="6"/>
  <c r="M2715" i="6"/>
  <c r="M2716" i="6"/>
  <c r="M2717" i="6"/>
  <c r="M2718" i="6"/>
  <c r="M2719" i="6"/>
  <c r="M2720" i="6"/>
  <c r="M2721" i="6"/>
  <c r="M2722" i="6"/>
  <c r="M2723" i="6"/>
  <c r="M2724" i="6"/>
  <c r="M2725" i="6"/>
  <c r="M2726" i="6"/>
  <c r="M2727" i="6"/>
  <c r="M2728" i="6"/>
  <c r="M2729" i="6"/>
  <c r="M2730" i="6"/>
  <c r="M2731" i="6"/>
  <c r="M2732" i="6"/>
  <c r="M2733" i="6"/>
  <c r="M2734" i="6"/>
  <c r="M2735" i="6"/>
  <c r="M2736" i="6"/>
  <c r="M2737" i="6"/>
  <c r="M2738" i="6"/>
  <c r="M2739" i="6"/>
  <c r="M2740" i="6"/>
  <c r="M2741" i="6"/>
  <c r="M2742" i="6"/>
  <c r="M2743" i="6"/>
  <c r="M2744" i="6"/>
  <c r="M2745" i="6"/>
  <c r="M2746" i="6"/>
  <c r="M2747" i="6"/>
  <c r="M2748" i="6"/>
  <c r="M2749" i="6"/>
  <c r="M2750" i="6"/>
  <c r="M2751" i="6"/>
  <c r="M2752" i="6"/>
  <c r="M2753" i="6"/>
  <c r="M2754" i="6"/>
  <c r="M2755" i="6"/>
  <c r="M2756" i="6"/>
  <c r="M2757" i="6"/>
  <c r="M2758" i="6"/>
  <c r="M2759" i="6"/>
  <c r="M2760" i="6"/>
  <c r="M2761" i="6"/>
  <c r="M2762" i="6"/>
  <c r="M2763" i="6"/>
  <c r="M2764" i="6"/>
  <c r="M2765" i="6"/>
  <c r="M2766" i="6"/>
  <c r="M2767" i="6"/>
  <c r="M2768" i="6"/>
  <c r="M2769" i="6"/>
  <c r="M2770" i="6"/>
  <c r="M2771" i="6"/>
  <c r="M2772" i="6"/>
  <c r="M2773" i="6"/>
  <c r="M2774" i="6"/>
  <c r="M2775" i="6"/>
  <c r="M2776" i="6"/>
  <c r="M2777" i="6"/>
  <c r="M2778" i="6"/>
  <c r="M2779" i="6"/>
  <c r="M2780" i="6"/>
  <c r="M2781" i="6"/>
  <c r="M2782" i="6"/>
  <c r="M2783" i="6"/>
  <c r="M2784" i="6"/>
  <c r="M2785" i="6"/>
  <c r="M2786" i="6"/>
  <c r="M2787" i="6"/>
  <c r="M2788" i="6"/>
  <c r="M2789" i="6"/>
  <c r="M2790" i="6"/>
  <c r="M2791" i="6"/>
  <c r="M2792" i="6"/>
  <c r="M2793" i="6"/>
  <c r="M2794" i="6"/>
  <c r="M2795" i="6"/>
  <c r="M2796" i="6"/>
  <c r="M2797" i="6"/>
  <c r="M2798" i="6"/>
  <c r="M2799" i="6"/>
  <c r="M2800" i="6"/>
  <c r="M2801" i="6"/>
  <c r="M2802" i="6"/>
  <c r="M2803" i="6"/>
  <c r="M2804" i="6"/>
  <c r="M2805" i="6"/>
  <c r="M2806" i="6"/>
  <c r="M2807" i="6"/>
  <c r="M2808" i="6"/>
  <c r="M2809" i="6"/>
  <c r="M2810" i="6"/>
  <c r="M2811" i="6"/>
  <c r="M2812" i="6"/>
  <c r="M2813" i="6"/>
  <c r="M2814" i="6"/>
  <c r="M2815" i="6"/>
  <c r="M2816" i="6"/>
  <c r="M2817" i="6"/>
  <c r="M2818" i="6"/>
  <c r="M2819" i="6"/>
  <c r="M2820" i="6"/>
  <c r="M2821" i="6"/>
  <c r="M2822" i="6"/>
  <c r="M2823" i="6"/>
  <c r="M2824" i="6"/>
  <c r="M2825" i="6"/>
  <c r="M2826" i="6"/>
  <c r="M2827" i="6"/>
  <c r="M2828" i="6"/>
  <c r="M2829" i="6"/>
  <c r="M2830" i="6"/>
  <c r="M2831" i="6"/>
  <c r="M2832" i="6"/>
  <c r="M2833" i="6"/>
  <c r="M2834" i="6"/>
  <c r="M2835" i="6"/>
  <c r="M2836" i="6"/>
  <c r="M2837" i="6"/>
  <c r="M2838" i="6"/>
  <c r="M2839" i="6"/>
  <c r="M2840" i="6"/>
  <c r="M2841" i="6"/>
  <c r="M2842" i="6"/>
  <c r="M2843" i="6"/>
  <c r="M2844" i="6"/>
  <c r="M2845" i="6"/>
  <c r="M2846" i="6"/>
  <c r="M2847" i="6"/>
  <c r="M2848" i="6"/>
  <c r="M2849" i="6"/>
  <c r="M2850" i="6"/>
  <c r="M2851" i="6"/>
  <c r="M2852" i="6"/>
  <c r="M2853" i="6"/>
  <c r="M2854" i="6"/>
  <c r="M2855" i="6"/>
  <c r="M2856" i="6"/>
  <c r="M2857" i="6"/>
  <c r="M2858" i="6"/>
  <c r="M2859" i="6"/>
  <c r="M2860" i="6"/>
  <c r="M2861" i="6"/>
  <c r="M2862" i="6"/>
  <c r="M2863" i="6"/>
  <c r="M2864" i="6"/>
  <c r="M2865" i="6"/>
  <c r="M2866" i="6"/>
  <c r="M2867" i="6"/>
  <c r="M2868" i="6"/>
  <c r="M2869" i="6"/>
  <c r="M2870" i="6"/>
  <c r="M2871" i="6"/>
  <c r="M2872" i="6"/>
  <c r="M2873" i="6"/>
  <c r="M2874" i="6"/>
  <c r="M2875" i="6"/>
  <c r="M2876" i="6"/>
  <c r="M2877" i="6"/>
  <c r="M2878" i="6"/>
  <c r="M2879" i="6"/>
  <c r="M2880" i="6"/>
  <c r="M2881" i="6"/>
  <c r="M2882" i="6"/>
  <c r="M2883" i="6"/>
  <c r="M2884" i="6"/>
  <c r="M2885" i="6"/>
  <c r="M2886" i="6"/>
  <c r="M2887" i="6"/>
  <c r="M2888" i="6"/>
  <c r="M2889" i="6"/>
  <c r="M2890" i="6"/>
  <c r="M2891" i="6"/>
  <c r="M2892" i="6"/>
  <c r="M2893" i="6"/>
  <c r="M2894" i="6"/>
  <c r="M2895" i="6"/>
  <c r="M2896" i="6"/>
  <c r="M2897" i="6"/>
  <c r="M2898" i="6"/>
  <c r="M2899" i="6"/>
  <c r="M2900" i="6"/>
  <c r="M2901" i="6"/>
  <c r="M2902" i="6"/>
  <c r="M2903" i="6"/>
  <c r="M2904" i="6"/>
  <c r="M2905" i="6"/>
  <c r="M2906" i="6"/>
  <c r="M2907" i="6"/>
  <c r="M2908" i="6"/>
  <c r="M2909" i="6"/>
  <c r="M2910" i="6"/>
  <c r="M2911" i="6"/>
  <c r="M2912" i="6"/>
  <c r="M2913" i="6"/>
  <c r="M2914" i="6"/>
  <c r="M2915" i="6"/>
  <c r="M2916" i="6"/>
  <c r="M2917" i="6"/>
  <c r="M2918" i="6"/>
  <c r="M2919" i="6"/>
  <c r="M2920" i="6"/>
  <c r="M2921" i="6"/>
  <c r="M2922" i="6"/>
  <c r="M2923" i="6"/>
  <c r="M2924" i="6"/>
  <c r="M2925" i="6"/>
  <c r="M2926" i="6"/>
  <c r="M2927" i="6"/>
  <c r="M2928" i="6"/>
  <c r="M2929" i="6"/>
  <c r="M2930" i="6"/>
  <c r="M2931" i="6"/>
  <c r="M2932" i="6"/>
  <c r="M2933" i="6"/>
  <c r="M2934" i="6"/>
  <c r="M2935" i="6"/>
  <c r="M2936" i="6"/>
  <c r="M2937" i="6"/>
  <c r="M2938" i="6"/>
  <c r="M2939" i="6"/>
  <c r="M2940" i="6"/>
  <c r="M2941" i="6"/>
  <c r="M2942" i="6"/>
  <c r="M2943" i="6"/>
  <c r="M2944" i="6"/>
  <c r="M2945" i="6"/>
  <c r="M2946" i="6"/>
  <c r="M2947" i="6"/>
  <c r="M2948" i="6"/>
  <c r="M2949" i="6"/>
  <c r="M2950" i="6"/>
  <c r="M2951" i="6"/>
  <c r="M2952" i="6"/>
  <c r="M2953" i="6"/>
  <c r="M2954" i="6"/>
  <c r="M2955" i="6"/>
  <c r="M2956" i="6"/>
  <c r="M2957" i="6"/>
  <c r="M2958" i="6"/>
  <c r="M2959" i="6"/>
  <c r="M2960" i="6"/>
  <c r="M2961" i="6"/>
  <c r="M2962" i="6"/>
  <c r="M2963" i="6"/>
  <c r="M2964" i="6"/>
  <c r="M2965" i="6"/>
  <c r="M2966" i="6"/>
  <c r="M2967" i="6"/>
  <c r="M2968" i="6"/>
  <c r="M2969" i="6"/>
  <c r="M2970" i="6"/>
  <c r="M2971" i="6"/>
  <c r="M2972" i="6"/>
  <c r="M2973" i="6"/>
  <c r="M2974" i="6"/>
  <c r="M2975" i="6"/>
  <c r="M2976" i="6"/>
  <c r="M2977" i="6"/>
  <c r="M2978" i="6"/>
  <c r="M2979" i="6"/>
  <c r="M2980" i="6"/>
  <c r="M2981" i="6"/>
  <c r="M2982" i="6"/>
  <c r="M2983" i="6"/>
  <c r="M2984" i="6"/>
  <c r="M2985" i="6"/>
  <c r="M2986" i="6"/>
  <c r="M2987" i="6"/>
  <c r="M2988" i="6"/>
  <c r="M2989" i="6"/>
  <c r="M2990" i="6"/>
  <c r="M2991" i="6"/>
  <c r="M2992" i="6"/>
  <c r="M2993" i="6"/>
  <c r="M2994" i="6"/>
  <c r="M2995" i="6"/>
  <c r="M2996" i="6"/>
  <c r="M2997" i="6"/>
  <c r="M2998" i="6"/>
  <c r="M2999" i="6"/>
  <c r="M3000" i="6"/>
  <c r="M3001" i="6"/>
  <c r="M3002" i="6"/>
  <c r="M3003" i="6"/>
  <c r="M3004" i="6"/>
  <c r="M3005" i="6"/>
  <c r="M3006" i="6"/>
  <c r="M3007" i="6"/>
  <c r="M3008" i="6"/>
  <c r="M3009" i="6"/>
  <c r="M3010" i="6"/>
  <c r="M3011" i="6"/>
  <c r="M3012" i="6"/>
  <c r="M3013" i="6"/>
  <c r="M3014" i="6"/>
  <c r="M3015" i="6"/>
  <c r="M3016" i="6"/>
  <c r="M3017" i="6"/>
  <c r="M3018" i="6"/>
  <c r="M3019" i="6"/>
  <c r="M3020" i="6"/>
  <c r="M3021" i="6"/>
  <c r="M3022" i="6"/>
  <c r="M3023" i="6"/>
  <c r="M3024" i="6"/>
  <c r="M3025" i="6"/>
  <c r="M3026" i="6"/>
  <c r="M3027" i="6"/>
  <c r="M3028" i="6"/>
  <c r="M3029" i="6"/>
  <c r="M3030" i="6"/>
  <c r="M3031" i="6"/>
  <c r="M3032" i="6"/>
  <c r="M3033" i="6"/>
  <c r="M3034" i="6"/>
  <c r="M3035" i="6"/>
  <c r="M3036" i="6"/>
  <c r="M3037" i="6"/>
  <c r="M2" i="6"/>
  <c r="L59" i="1"/>
  <c r="L58" i="1"/>
  <c r="I54" i="1"/>
  <c r="L54" i="1"/>
  <c r="I55" i="1"/>
  <c r="L55" i="1"/>
  <c r="I53" i="1"/>
  <c r="P32" i="1"/>
  <c r="P37" i="1"/>
  <c r="P36" i="1"/>
  <c r="P35" i="1"/>
  <c r="P34" i="1"/>
  <c r="P33" i="1"/>
  <c r="E37" i="1"/>
  <c r="E36" i="1"/>
  <c r="E35" i="1"/>
  <c r="E34" i="1"/>
  <c r="E33" i="1"/>
  <c r="E32" i="1"/>
  <c r="C18" i="1"/>
  <c r="C19" i="1"/>
  <c r="C20" i="1"/>
  <c r="C21" i="1"/>
  <c r="C22" i="1"/>
  <c r="C23" i="1"/>
  <c r="L53" i="1"/>
  <c r="A11" i="2" l="1"/>
  <c r="A15" i="2" s="1"/>
  <c r="C11" i="8"/>
  <c r="C12" i="8"/>
  <c r="C13" i="8"/>
  <c r="C14" i="8"/>
  <c r="C15" i="8"/>
  <c r="C16" i="8"/>
  <c r="D16" i="8"/>
  <c r="B16" i="8"/>
  <c r="A16" i="8"/>
  <c r="D15" i="8"/>
  <c r="B15" i="8"/>
  <c r="A15" i="8"/>
  <c r="G15" i="8" s="1"/>
  <c r="Q15" i="8" s="1"/>
  <c r="D14" i="8"/>
  <c r="B14" i="8"/>
  <c r="A14" i="8"/>
  <c r="D13" i="8"/>
  <c r="B13" i="8"/>
  <c r="A13" i="8"/>
  <c r="D12" i="8"/>
  <c r="B12" i="8"/>
  <c r="A12" i="8"/>
  <c r="D11" i="8"/>
  <c r="B11" i="8"/>
  <c r="A11" i="8"/>
  <c r="D10" i="8"/>
  <c r="B10" i="8"/>
  <c r="A10" i="8"/>
  <c r="D9" i="8"/>
  <c r="B9" i="8"/>
  <c r="A9" i="8"/>
  <c r="D8" i="8"/>
  <c r="B8" i="8"/>
  <c r="A8" i="8"/>
  <c r="D7" i="8"/>
  <c r="B7" i="8"/>
  <c r="A7" i="8"/>
  <c r="D6" i="8"/>
  <c r="B6" i="8"/>
  <c r="A6" i="8"/>
  <c r="D5" i="8"/>
  <c r="B5" i="8"/>
  <c r="A5" i="8"/>
  <c r="D4" i="8"/>
  <c r="B4" i="8"/>
  <c r="A4" i="8"/>
  <c r="D3" i="8"/>
  <c r="B3" i="8"/>
  <c r="A3" i="8"/>
  <c r="D2" i="8"/>
  <c r="C2" i="8"/>
  <c r="B2" i="8"/>
  <c r="A2" i="8"/>
  <c r="D16" i="7"/>
  <c r="B16" i="7"/>
  <c r="A16" i="7"/>
  <c r="D15" i="7"/>
  <c r="B15" i="7"/>
  <c r="A15" i="7"/>
  <c r="D14" i="7"/>
  <c r="B14" i="7"/>
  <c r="A14" i="7"/>
  <c r="D13" i="7"/>
  <c r="B13" i="7"/>
  <c r="A13" i="7"/>
  <c r="D12" i="7"/>
  <c r="B12" i="7"/>
  <c r="A12" i="7"/>
  <c r="D11" i="7"/>
  <c r="B11" i="7"/>
  <c r="A11" i="7"/>
  <c r="D10" i="7"/>
  <c r="B10" i="7"/>
  <c r="A10" i="7"/>
  <c r="D9" i="7"/>
  <c r="B9" i="7"/>
  <c r="A9" i="7"/>
  <c r="D8" i="7"/>
  <c r="B8" i="7"/>
  <c r="A8" i="7"/>
  <c r="D7" i="7"/>
  <c r="B7" i="7"/>
  <c r="A7" i="7"/>
  <c r="D6" i="7"/>
  <c r="B6" i="7"/>
  <c r="A6" i="7"/>
  <c r="D5" i="7"/>
  <c r="B5" i="7"/>
  <c r="A5" i="7"/>
  <c r="D4" i="7"/>
  <c r="B4" i="7"/>
  <c r="A4" i="7"/>
  <c r="D3" i="7"/>
  <c r="B3" i="7"/>
  <c r="A3" i="7"/>
  <c r="D2" i="7"/>
  <c r="C2" i="7"/>
  <c r="B2" i="7"/>
  <c r="A2" i="7"/>
  <c r="J25" i="5"/>
  <c r="I25" i="5"/>
  <c r="H25" i="5"/>
  <c r="G25" i="5"/>
  <c r="F25" i="5"/>
  <c r="J24" i="5"/>
  <c r="I24" i="5"/>
  <c r="H24" i="5"/>
  <c r="G24" i="5"/>
  <c r="F24" i="5"/>
  <c r="J23" i="5"/>
  <c r="I23" i="5"/>
  <c r="H23" i="5"/>
  <c r="G23" i="5"/>
  <c r="F23" i="5"/>
  <c r="J22" i="5"/>
  <c r="I22" i="5"/>
  <c r="H22" i="5"/>
  <c r="G22" i="5"/>
  <c r="F22" i="5"/>
  <c r="J21" i="5"/>
  <c r="I21" i="5"/>
  <c r="H21" i="5"/>
  <c r="G21" i="5"/>
  <c r="F21" i="5"/>
  <c r="J20" i="5"/>
  <c r="I20" i="5"/>
  <c r="H20" i="5"/>
  <c r="G20" i="5"/>
  <c r="F20" i="5"/>
  <c r="J19" i="5"/>
  <c r="I19" i="5"/>
  <c r="H19" i="5"/>
  <c r="G19" i="5"/>
  <c r="F19" i="5"/>
  <c r="J18" i="5"/>
  <c r="I18" i="5"/>
  <c r="H18" i="5"/>
  <c r="G18" i="5"/>
  <c r="F18" i="5"/>
  <c r="J17" i="5"/>
  <c r="I17" i="5"/>
  <c r="H17" i="5"/>
  <c r="G17" i="5"/>
  <c r="F17" i="5"/>
  <c r="J16" i="5"/>
  <c r="I16" i="5"/>
  <c r="H16" i="5"/>
  <c r="G16" i="5"/>
  <c r="F16" i="5"/>
  <c r="J15" i="5"/>
  <c r="I15" i="5"/>
  <c r="H15" i="5"/>
  <c r="G15" i="5"/>
  <c r="F15" i="5"/>
  <c r="J14" i="5"/>
  <c r="I14" i="5"/>
  <c r="H14" i="5"/>
  <c r="G14" i="5"/>
  <c r="F14" i="5"/>
  <c r="J13" i="5"/>
  <c r="I13" i="5"/>
  <c r="H13" i="5"/>
  <c r="G13" i="5"/>
  <c r="F13" i="5"/>
  <c r="J12" i="5"/>
  <c r="I12" i="5"/>
  <c r="H12" i="5"/>
  <c r="G12" i="5"/>
  <c r="F12" i="5"/>
  <c r="J11" i="5"/>
  <c r="I11" i="5"/>
  <c r="H11" i="5"/>
  <c r="G11" i="5"/>
  <c r="F11" i="5"/>
  <c r="J10" i="5"/>
  <c r="I10" i="5"/>
  <c r="H10" i="5"/>
  <c r="G10" i="5"/>
  <c r="F10" i="5"/>
  <c r="J9" i="5"/>
  <c r="I9" i="5"/>
  <c r="H9" i="5"/>
  <c r="G9" i="5"/>
  <c r="F9" i="5"/>
  <c r="J8" i="5"/>
  <c r="I8" i="5"/>
  <c r="H8" i="5"/>
  <c r="G8" i="5"/>
  <c r="F8" i="5"/>
  <c r="J7" i="5"/>
  <c r="I7" i="5"/>
  <c r="H7" i="5"/>
  <c r="G7" i="5"/>
  <c r="F7" i="5"/>
  <c r="H6" i="5"/>
  <c r="I6" i="5" s="1"/>
  <c r="G6" i="5"/>
  <c r="H4" i="5"/>
  <c r="H3" i="5"/>
  <c r="A2" i="5"/>
  <c r="H1" i="5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5" i="4"/>
  <c r="G15" i="4"/>
  <c r="H14" i="4"/>
  <c r="G14" i="4"/>
  <c r="H13" i="4"/>
  <c r="G13" i="4"/>
  <c r="H11" i="4"/>
  <c r="G11" i="4" s="1"/>
  <c r="H10" i="4"/>
  <c r="G10" i="4" s="1"/>
  <c r="H9" i="4"/>
  <c r="G9" i="4" s="1"/>
  <c r="H7" i="4"/>
  <c r="G7" i="4" s="1"/>
  <c r="H6" i="4"/>
  <c r="G6" i="4" s="1"/>
  <c r="I4" i="4"/>
  <c r="I2" i="4"/>
  <c r="H16" i="4"/>
  <c r="G16" i="4"/>
  <c r="A2" i="4"/>
  <c r="L47" i="1"/>
  <c r="J47" i="1"/>
  <c r="L6" i="1"/>
  <c r="AA4" i="1" s="1"/>
  <c r="A6" i="1"/>
  <c r="K3" i="1"/>
  <c r="T2" i="1"/>
  <c r="K2" i="1" s="1"/>
  <c r="H8" i="4"/>
  <c r="G8" i="4" s="1"/>
  <c r="H12" i="4"/>
  <c r="G12" i="4" s="1"/>
  <c r="L16" i="8" l="1"/>
  <c r="V16" i="8" s="1"/>
  <c r="AA3" i="1"/>
  <c r="C11" i="1"/>
  <c r="C4" i="8" s="1"/>
  <c r="C10" i="1"/>
  <c r="C3" i="8" s="1"/>
  <c r="C12" i="1"/>
  <c r="C5" i="8" s="1"/>
  <c r="C17" i="1"/>
  <c r="C10" i="8" s="1"/>
  <c r="C13" i="1"/>
  <c r="C6" i="8" s="1"/>
  <c r="C14" i="1"/>
  <c r="C7" i="8" s="1"/>
  <c r="C15" i="1"/>
  <c r="C8" i="8" s="1"/>
  <c r="C16" i="1"/>
  <c r="C9" i="8" s="1"/>
  <c r="AC12" i="8"/>
  <c r="H15" i="7"/>
  <c r="R15" i="7" s="1"/>
  <c r="AC7" i="7"/>
  <c r="F12" i="8"/>
  <c r="F5" i="8"/>
  <c r="F7" i="8"/>
  <c r="F15" i="8"/>
  <c r="F11" i="8"/>
  <c r="F16" i="8"/>
  <c r="F8" i="8"/>
  <c r="F10" i="8"/>
  <c r="F8" i="7"/>
  <c r="F4" i="8"/>
  <c r="E4" i="5"/>
  <c r="N14" i="1"/>
  <c r="C7" i="7" s="1"/>
  <c r="N15" i="1"/>
  <c r="C8" i="7" s="1"/>
  <c r="N16" i="1"/>
  <c r="C9" i="7" s="1"/>
  <c r="N17" i="1"/>
  <c r="C10" i="7" s="1"/>
  <c r="N18" i="1"/>
  <c r="C11" i="7" s="1"/>
  <c r="N19" i="1"/>
  <c r="C12" i="7" s="1"/>
  <c r="N20" i="1"/>
  <c r="C13" i="7" s="1"/>
  <c r="N21" i="1"/>
  <c r="C14" i="7" s="1"/>
  <c r="N22" i="1"/>
  <c r="C15" i="7" s="1"/>
  <c r="N23" i="1"/>
  <c r="C16" i="7" s="1"/>
  <c r="N10" i="1"/>
  <c r="C3" i="7" s="1"/>
  <c r="N13" i="1"/>
  <c r="C6" i="7" s="1"/>
  <c r="N12" i="1"/>
  <c r="C5" i="7" s="1"/>
  <c r="N11" i="1"/>
  <c r="C4" i="7" s="1"/>
  <c r="F14" i="7"/>
  <c r="F4" i="7"/>
  <c r="F12" i="7"/>
  <c r="F11" i="7"/>
  <c r="F5" i="7"/>
  <c r="F6" i="7"/>
  <c r="F7" i="7"/>
  <c r="F9" i="7"/>
  <c r="F3" i="7"/>
  <c r="N12" i="7"/>
  <c r="X12" i="7" s="1"/>
  <c r="J6" i="5"/>
  <c r="F6" i="5" s="1"/>
  <c r="F15" i="7"/>
  <c r="F10" i="7"/>
  <c r="F13" i="7"/>
  <c r="AC16" i="7"/>
  <c r="F16" i="7"/>
  <c r="AC15" i="7"/>
  <c r="F6" i="8"/>
  <c r="F13" i="8"/>
  <c r="F3" i="8"/>
  <c r="F14" i="8"/>
  <c r="F9" i="8"/>
  <c r="O9" i="7"/>
  <c r="Y9" i="7" s="1"/>
  <c r="O14" i="7"/>
  <c r="Y14" i="7" s="1"/>
  <c r="N11" i="8"/>
  <c r="X11" i="8" s="1"/>
  <c r="I12" i="7"/>
  <c r="S12" i="7" s="1"/>
  <c r="J12" i="7"/>
  <c r="T12" i="7" s="1"/>
  <c r="K12" i="7"/>
  <c r="U12" i="7" s="1"/>
  <c r="M11" i="8"/>
  <c r="W11" i="8" s="1"/>
  <c r="H12" i="7"/>
  <c r="R12" i="7" s="1"/>
  <c r="G12" i="7"/>
  <c r="Q12" i="7" s="1"/>
  <c r="O12" i="7"/>
  <c r="Y12" i="7" s="1"/>
  <c r="L12" i="7"/>
  <c r="V12" i="7" s="1"/>
  <c r="M12" i="7"/>
  <c r="W12" i="7" s="1"/>
  <c r="H15" i="8"/>
  <c r="R15" i="8" s="1"/>
  <c r="A1" i="8"/>
  <c r="G12" i="8"/>
  <c r="Q12" i="8" s="1"/>
  <c r="I11" i="8"/>
  <c r="S11" i="8" s="1"/>
  <c r="AC7" i="8"/>
  <c r="J4" i="8"/>
  <c r="T4" i="8" s="1"/>
  <c r="N16" i="8"/>
  <c r="X16" i="8" s="1"/>
  <c r="I15" i="8"/>
  <c r="S15" i="8" s="1"/>
  <c r="L11" i="8"/>
  <c r="V11" i="8" s="1"/>
  <c r="J11" i="8"/>
  <c r="T11" i="8" s="1"/>
  <c r="G11" i="8"/>
  <c r="Q11" i="8" s="1"/>
  <c r="O13" i="7"/>
  <c r="Y13" i="7" s="1"/>
  <c r="I15" i="7"/>
  <c r="S15" i="7" s="1"/>
  <c r="L8" i="7"/>
  <c r="V8" i="7" s="1"/>
  <c r="AC13" i="8"/>
  <c r="O16" i="7"/>
  <c r="Y16" i="7" s="1"/>
  <c r="M6" i="7"/>
  <c r="W6" i="7" s="1"/>
  <c r="K9" i="8"/>
  <c r="U9" i="8" s="1"/>
  <c r="K15" i="8"/>
  <c r="U15" i="8" s="1"/>
  <c r="N15" i="8"/>
  <c r="X15" i="8" s="1"/>
  <c r="L15" i="8"/>
  <c r="V15" i="8" s="1"/>
  <c r="M15" i="8"/>
  <c r="W15" i="8" s="1"/>
  <c r="I13" i="8"/>
  <c r="S13" i="8" s="1"/>
  <c r="O15" i="8"/>
  <c r="Y15" i="8" s="1"/>
  <c r="AC3" i="7"/>
  <c r="AC9" i="8"/>
  <c r="AC16" i="8"/>
  <c r="M11" i="7"/>
  <c r="W11" i="7" s="1"/>
  <c r="N5" i="8"/>
  <c r="X5" i="8" s="1"/>
  <c r="L3" i="8"/>
  <c r="V3" i="8" s="1"/>
  <c r="O12" i="8"/>
  <c r="Y12" i="8" s="1"/>
  <c r="L6" i="8"/>
  <c r="V6" i="8" s="1"/>
  <c r="K12" i="8"/>
  <c r="U12" i="8" s="1"/>
  <c r="N6" i="7"/>
  <c r="X6" i="7" s="1"/>
  <c r="H12" i="8"/>
  <c r="R12" i="8" s="1"/>
  <c r="J12" i="8"/>
  <c r="T12" i="8" s="1"/>
  <c r="M12" i="8"/>
  <c r="W12" i="8" s="1"/>
  <c r="K11" i="8"/>
  <c r="U11" i="8" s="1"/>
  <c r="H10" i="8"/>
  <c r="R10" i="8" s="1"/>
  <c r="O11" i="8"/>
  <c r="Y11" i="8" s="1"/>
  <c r="L8" i="8"/>
  <c r="V8" i="8" s="1"/>
  <c r="L4" i="7"/>
  <c r="V4" i="7" s="1"/>
  <c r="AC9" i="7"/>
  <c r="AC10" i="7"/>
  <c r="AC6" i="7"/>
  <c r="K10" i="7"/>
  <c r="U10" i="7" s="1"/>
  <c r="G11" i="7"/>
  <c r="Q11" i="7" s="1"/>
  <c r="L16" i="7"/>
  <c r="V16" i="7" s="1"/>
  <c r="O7" i="7"/>
  <c r="Y7" i="7" s="1"/>
  <c r="AC3" i="8"/>
  <c r="O14" i="8"/>
  <c r="Y14" i="8" s="1"/>
  <c r="J15" i="8"/>
  <c r="T15" i="8" s="1"/>
  <c r="I12" i="8"/>
  <c r="S12" i="8" s="1"/>
  <c r="I7" i="8"/>
  <c r="S7" i="8" s="1"/>
  <c r="N3" i="7"/>
  <c r="X3" i="7" s="1"/>
  <c r="AC14" i="7"/>
  <c r="G8" i="7"/>
  <c r="Q8" i="7" s="1"/>
  <c r="M15" i="7"/>
  <c r="W15" i="7" s="1"/>
  <c r="J9" i="7"/>
  <c r="T9" i="7" s="1"/>
  <c r="K9" i="7"/>
  <c r="U9" i="7" s="1"/>
  <c r="M4" i="7"/>
  <c r="W4" i="7" s="1"/>
  <c r="H9" i="7"/>
  <c r="R9" i="7" s="1"/>
  <c r="I9" i="7"/>
  <c r="S9" i="7" s="1"/>
  <c r="N9" i="7"/>
  <c r="X9" i="7" s="1"/>
  <c r="M9" i="7"/>
  <c r="W9" i="7" s="1"/>
  <c r="N5" i="7"/>
  <c r="X5" i="7" s="1"/>
  <c r="G9" i="7"/>
  <c r="Q9" i="7" s="1"/>
  <c r="J11" i="7"/>
  <c r="T11" i="7" s="1"/>
  <c r="N15" i="7"/>
  <c r="X15" i="7" s="1"/>
  <c r="L9" i="7"/>
  <c r="V9" i="7" s="1"/>
  <c r="N8" i="7"/>
  <c r="X8" i="7" s="1"/>
  <c r="J3" i="7"/>
  <c r="T3" i="7" s="1"/>
  <c r="H11" i="8"/>
  <c r="R11" i="8" s="1"/>
  <c r="J6" i="8"/>
  <c r="T6" i="8" s="1"/>
  <c r="J15" i="7"/>
  <c r="T15" i="7" s="1"/>
  <c r="K16" i="7"/>
  <c r="U16" i="7" s="1"/>
  <c r="O15" i="7"/>
  <c r="Y15" i="7" s="1"/>
  <c r="J16" i="7"/>
  <c r="T16" i="7" s="1"/>
  <c r="N16" i="7"/>
  <c r="X16" i="7" s="1"/>
  <c r="H4" i="7"/>
  <c r="R4" i="7" s="1"/>
  <c r="L5" i="7"/>
  <c r="V5" i="7" s="1"/>
  <c r="I5" i="7"/>
  <c r="S5" i="7" s="1"/>
  <c r="G5" i="7"/>
  <c r="Q5" i="7" s="1"/>
  <c r="N10" i="7"/>
  <c r="X10" i="7" s="1"/>
  <c r="O5" i="7"/>
  <c r="Y5" i="7" s="1"/>
  <c r="O10" i="7"/>
  <c r="Y10" i="7" s="1"/>
  <c r="H5" i="7"/>
  <c r="R5" i="7" s="1"/>
  <c r="J5" i="7"/>
  <c r="T5" i="7" s="1"/>
  <c r="I13" i="7"/>
  <c r="S13" i="7" s="1"/>
  <c r="K5" i="7"/>
  <c r="U5" i="7" s="1"/>
  <c r="M5" i="7"/>
  <c r="W5" i="7" s="1"/>
  <c r="G14" i="7"/>
  <c r="Q14" i="7" s="1"/>
  <c r="G4" i="8"/>
  <c r="Q4" i="8" s="1"/>
  <c r="AC10" i="8"/>
  <c r="L10" i="8"/>
  <c r="V10" i="8" s="1"/>
  <c r="I5" i="8"/>
  <c r="S5" i="8" s="1"/>
  <c r="M10" i="8"/>
  <c r="W10" i="8" s="1"/>
  <c r="G5" i="8"/>
  <c r="Q5" i="8" s="1"/>
  <c r="L5" i="8"/>
  <c r="V5" i="8" s="1"/>
  <c r="I4" i="8"/>
  <c r="S4" i="8" s="1"/>
  <c r="AC8" i="8"/>
  <c r="AC11" i="7"/>
  <c r="I4" i="7"/>
  <c r="S4" i="7" s="1"/>
  <c r="O4" i="7"/>
  <c r="Y4" i="7" s="1"/>
  <c r="H11" i="7"/>
  <c r="R11" i="7" s="1"/>
  <c r="K14" i="7"/>
  <c r="U14" i="7" s="1"/>
  <c r="K11" i="7"/>
  <c r="U11" i="7" s="1"/>
  <c r="L14" i="7"/>
  <c r="V14" i="7" s="1"/>
  <c r="H6" i="7"/>
  <c r="R6" i="7" s="1"/>
  <c r="M14" i="7"/>
  <c r="W14" i="7" s="1"/>
  <c r="N4" i="7"/>
  <c r="X4" i="7" s="1"/>
  <c r="J6" i="7"/>
  <c r="T6" i="7" s="1"/>
  <c r="H14" i="7"/>
  <c r="R14" i="7" s="1"/>
  <c r="L6" i="7"/>
  <c r="V6" i="7" s="1"/>
  <c r="L11" i="7"/>
  <c r="V11" i="7" s="1"/>
  <c r="N14" i="7"/>
  <c r="X14" i="7" s="1"/>
  <c r="K6" i="7"/>
  <c r="U6" i="7" s="1"/>
  <c r="I14" i="7"/>
  <c r="S14" i="7" s="1"/>
  <c r="G6" i="7"/>
  <c r="Q6" i="7" s="1"/>
  <c r="J14" i="7"/>
  <c r="T14" i="7" s="1"/>
  <c r="O6" i="7"/>
  <c r="Y6" i="7" s="1"/>
  <c r="I11" i="7"/>
  <c r="S11" i="7" s="1"/>
  <c r="K4" i="7"/>
  <c r="U4" i="7" s="1"/>
  <c r="I6" i="7"/>
  <c r="S6" i="7" s="1"/>
  <c r="N11" i="7"/>
  <c r="X11" i="7" s="1"/>
  <c r="G4" i="7"/>
  <c r="Q4" i="7" s="1"/>
  <c r="O11" i="7"/>
  <c r="Y11" i="7" s="1"/>
  <c r="J4" i="7"/>
  <c r="T4" i="7" s="1"/>
  <c r="O8" i="8"/>
  <c r="Y8" i="8" s="1"/>
  <c r="M9" i="8"/>
  <c r="W9" i="8" s="1"/>
  <c r="H8" i="8"/>
  <c r="R8" i="8" s="1"/>
  <c r="H5" i="8"/>
  <c r="R5" i="8" s="1"/>
  <c r="K5" i="8"/>
  <c r="U5" i="8" s="1"/>
  <c r="J8" i="8"/>
  <c r="T8" i="8" s="1"/>
  <c r="O4" i="8"/>
  <c r="Y4" i="8" s="1"/>
  <c r="K14" i="8"/>
  <c r="U14" i="8" s="1"/>
  <c r="J5" i="8"/>
  <c r="T5" i="8" s="1"/>
  <c r="G10" i="8"/>
  <c r="Q10" i="8" s="1"/>
  <c r="N8" i="8"/>
  <c r="X8" i="8" s="1"/>
  <c r="M8" i="8"/>
  <c r="W8" i="8" s="1"/>
  <c r="O5" i="8"/>
  <c r="Y5" i="8" s="1"/>
  <c r="I14" i="8"/>
  <c r="S14" i="8" s="1"/>
  <c r="L12" i="8"/>
  <c r="V12" i="8" s="1"/>
  <c r="I8" i="8"/>
  <c r="S8" i="8" s="1"/>
  <c r="G6" i="8"/>
  <c r="Q6" i="8" s="1"/>
  <c r="N9" i="8"/>
  <c r="X9" i="8" s="1"/>
  <c r="L9" i="8"/>
  <c r="V9" i="8" s="1"/>
  <c r="N12" i="8"/>
  <c r="X12" i="8" s="1"/>
  <c r="G8" i="8"/>
  <c r="Q8" i="8" s="1"/>
  <c r="K8" i="8"/>
  <c r="U8" i="8" s="1"/>
  <c r="I9" i="8"/>
  <c r="S9" i="8" s="1"/>
  <c r="J13" i="8"/>
  <c r="T13" i="8" s="1"/>
  <c r="H14" i="8"/>
  <c r="R14" i="8" s="1"/>
  <c r="N4" i="8"/>
  <c r="X4" i="8" s="1"/>
  <c r="M5" i="8"/>
  <c r="W5" i="8" s="1"/>
  <c r="AC12" i="7"/>
  <c r="H16" i="7"/>
  <c r="R16" i="7" s="1"/>
  <c r="AC13" i="7"/>
  <c r="AC4" i="7"/>
  <c r="M10" i="7"/>
  <c r="W10" i="7" s="1"/>
  <c r="AC5" i="8"/>
  <c r="AC11" i="8"/>
  <c r="AC14" i="8"/>
  <c r="M16" i="8"/>
  <c r="W16" i="8" s="1"/>
  <c r="I16" i="8"/>
  <c r="S16" i="8" s="1"/>
  <c r="AC15" i="8"/>
  <c r="AD15" i="8" s="1"/>
  <c r="H16" i="8"/>
  <c r="R16" i="8" s="1"/>
  <c r="J16" i="8"/>
  <c r="T16" i="8" s="1"/>
  <c r="K16" i="8"/>
  <c r="U16" i="8" s="1"/>
  <c r="O16" i="8"/>
  <c r="Y16" i="8" s="1"/>
  <c r="G16" i="8"/>
  <c r="Q16" i="8" s="1"/>
  <c r="O7" i="8"/>
  <c r="Y7" i="8" s="1"/>
  <c r="AC4" i="8"/>
  <c r="H9" i="8"/>
  <c r="R9" i="8" s="1"/>
  <c r="AC6" i="8"/>
  <c r="AC5" i="7"/>
  <c r="AC8" i="7"/>
  <c r="L10" i="7"/>
  <c r="V10" i="7" s="1"/>
  <c r="G10" i="7"/>
  <c r="Q10" i="7" s="1"/>
  <c r="I7" i="7"/>
  <c r="S7" i="7" s="1"/>
  <c r="J10" i="7"/>
  <c r="T10" i="7" s="1"/>
  <c r="G13" i="7"/>
  <c r="Q13" i="7" s="1"/>
  <c r="L15" i="7"/>
  <c r="V15" i="7" s="1"/>
  <c r="K7" i="7"/>
  <c r="U7" i="7" s="1"/>
  <c r="G7" i="7"/>
  <c r="Q7" i="7" s="1"/>
  <c r="O8" i="7"/>
  <c r="Y8" i="7" s="1"/>
  <c r="M7" i="7"/>
  <c r="W7" i="7" s="1"/>
  <c r="M8" i="7"/>
  <c r="W8" i="7" s="1"/>
  <c r="H8" i="7"/>
  <c r="R8" i="7" s="1"/>
  <c r="H7" i="7"/>
  <c r="R7" i="7" s="1"/>
  <c r="J7" i="7"/>
  <c r="T7" i="7" s="1"/>
  <c r="H10" i="7"/>
  <c r="R10" i="7" s="1"/>
  <c r="L7" i="7"/>
  <c r="V7" i="7" s="1"/>
  <c r="N7" i="7"/>
  <c r="X7" i="7" s="1"/>
  <c r="H13" i="7"/>
  <c r="R13" i="7" s="1"/>
  <c r="K8" i="7"/>
  <c r="U8" i="7" s="1"/>
  <c r="G15" i="7"/>
  <c r="Q15" i="7" s="1"/>
  <c r="I8" i="7"/>
  <c r="S8" i="7" s="1"/>
  <c r="K15" i="7"/>
  <c r="U15" i="7" s="1"/>
  <c r="I10" i="7"/>
  <c r="S10" i="7" s="1"/>
  <c r="K13" i="7"/>
  <c r="U13" i="7" s="1"/>
  <c r="J8" i="7"/>
  <c r="T8" i="7" s="1"/>
  <c r="G16" i="7"/>
  <c r="Q16" i="7" s="1"/>
  <c r="L13" i="7"/>
  <c r="V13" i="7" s="1"/>
  <c r="H3" i="7"/>
  <c r="R3" i="7" s="1"/>
  <c r="N13" i="7"/>
  <c r="X13" i="7" s="1"/>
  <c r="I16" i="7"/>
  <c r="S16" i="7" s="1"/>
  <c r="M13" i="7"/>
  <c r="W13" i="7" s="1"/>
  <c r="O3" i="7"/>
  <c r="Y3" i="7" s="1"/>
  <c r="M3" i="7"/>
  <c r="W3" i="7" s="1"/>
  <c r="M16" i="7"/>
  <c r="W16" i="7" s="1"/>
  <c r="I3" i="7"/>
  <c r="S3" i="7" s="1"/>
  <c r="J13" i="7"/>
  <c r="T13" i="7" s="1"/>
  <c r="K13" i="8"/>
  <c r="U13" i="8" s="1"/>
  <c r="G13" i="8"/>
  <c r="Q13" i="8" s="1"/>
  <c r="O13" i="8"/>
  <c r="Y13" i="8" s="1"/>
  <c r="L13" i="8"/>
  <c r="V13" i="8" s="1"/>
  <c r="J9" i="8"/>
  <c r="T9" i="8" s="1"/>
  <c r="I10" i="8"/>
  <c r="S10" i="8" s="1"/>
  <c r="M13" i="8"/>
  <c r="W13" i="8" s="1"/>
  <c r="G9" i="8"/>
  <c r="Q9" i="8" s="1"/>
  <c r="M14" i="8"/>
  <c r="W14" i="8" s="1"/>
  <c r="O6" i="8"/>
  <c r="Y6" i="8" s="1"/>
  <c r="I6" i="8"/>
  <c r="S6" i="8" s="1"/>
  <c r="J10" i="8"/>
  <c r="T10" i="8" s="1"/>
  <c r="N13" i="8"/>
  <c r="X13" i="8" s="1"/>
  <c r="J14" i="8"/>
  <c r="T14" i="8" s="1"/>
  <c r="M6" i="8"/>
  <c r="W6" i="8" s="1"/>
  <c r="N10" i="8"/>
  <c r="X10" i="8" s="1"/>
  <c r="N6" i="8"/>
  <c r="X6" i="8" s="1"/>
  <c r="H6" i="8"/>
  <c r="R6" i="8" s="1"/>
  <c r="N7" i="8"/>
  <c r="X7" i="8" s="1"/>
  <c r="L14" i="8"/>
  <c r="V14" i="8" s="1"/>
  <c r="J7" i="8"/>
  <c r="T7" i="8" s="1"/>
  <c r="K10" i="8"/>
  <c r="U10" i="8" s="1"/>
  <c r="L7" i="8"/>
  <c r="V7" i="8" s="1"/>
  <c r="O10" i="8"/>
  <c r="Y10" i="8" s="1"/>
  <c r="M7" i="8"/>
  <c r="W7" i="8" s="1"/>
  <c r="N14" i="8"/>
  <c r="X14" i="8" s="1"/>
  <c r="G14" i="8"/>
  <c r="Q14" i="8" s="1"/>
  <c r="G7" i="8"/>
  <c r="Q7" i="8" s="1"/>
  <c r="K6" i="8"/>
  <c r="U6" i="8" s="1"/>
  <c r="K7" i="8"/>
  <c r="U7" i="8" s="1"/>
  <c r="O9" i="8"/>
  <c r="Y9" i="8" s="1"/>
  <c r="H7" i="8"/>
  <c r="R7" i="8" s="1"/>
  <c r="H13" i="8"/>
  <c r="R13" i="8" s="1"/>
  <c r="L3" i="7"/>
  <c r="V3" i="7" s="1"/>
  <c r="K3" i="7"/>
  <c r="U3" i="7" s="1"/>
  <c r="G3" i="7"/>
  <c r="Q3" i="7" s="1"/>
  <c r="O3" i="8"/>
  <c r="Y3" i="8" s="1"/>
  <c r="M3" i="8"/>
  <c r="W3" i="8" s="1"/>
  <c r="M4" i="8"/>
  <c r="W4" i="8" s="1"/>
  <c r="H4" i="8"/>
  <c r="R4" i="8" s="1"/>
  <c r="K4" i="8"/>
  <c r="U4" i="8" s="1"/>
  <c r="L4" i="8"/>
  <c r="V4" i="8" s="1"/>
  <c r="G3" i="8"/>
  <c r="Q3" i="8" s="1"/>
  <c r="J3" i="8"/>
  <c r="T3" i="8" s="1"/>
  <c r="K3" i="8"/>
  <c r="U3" i="8" s="1"/>
  <c r="I3" i="8"/>
  <c r="S3" i="8" s="1"/>
  <c r="H3" i="8"/>
  <c r="R3" i="8" s="1"/>
  <c r="N3" i="8"/>
  <c r="X3" i="8" s="1"/>
  <c r="A1" i="2"/>
  <c r="A7" i="2"/>
  <c r="A5" i="2"/>
  <c r="E3" i="5"/>
  <c r="M44" i="1"/>
  <c r="F3" i="4"/>
  <c r="M47" i="1"/>
  <c r="A1" i="7"/>
  <c r="F4" i="4"/>
  <c r="D47" i="1"/>
  <c r="D44" i="1"/>
  <c r="AD12" i="7" l="1"/>
  <c r="AE12" i="7" s="1"/>
  <c r="AF12" i="7" s="1"/>
  <c r="AG12" i="7" s="1"/>
  <c r="AH12" i="7" s="1"/>
  <c r="AI12" i="7" s="1"/>
  <c r="AJ12" i="7" s="1"/>
  <c r="AK12" i="7" s="1"/>
  <c r="AL12" i="7" s="1"/>
  <c r="AE15" i="8"/>
  <c r="AF15" i="8" s="1"/>
  <c r="AG15" i="8" s="1"/>
  <c r="AH15" i="8" s="1"/>
  <c r="AI15" i="8" s="1"/>
  <c r="AJ15" i="8" s="1"/>
  <c r="AK15" i="8" s="1"/>
  <c r="AL15" i="8" s="1"/>
  <c r="P12" i="7"/>
  <c r="P15" i="8"/>
  <c r="AD12" i="8"/>
  <c r="AE12" i="8" s="1"/>
  <c r="AF12" i="8" s="1"/>
  <c r="AG12" i="8" s="1"/>
  <c r="AH12" i="8" s="1"/>
  <c r="AI12" i="8" s="1"/>
  <c r="AJ12" i="8" s="1"/>
  <c r="AK12" i="8" s="1"/>
  <c r="AL12" i="8" s="1"/>
  <c r="AD11" i="8"/>
  <c r="AE11" i="8" s="1"/>
  <c r="AF11" i="8" s="1"/>
  <c r="AG11" i="8" s="1"/>
  <c r="AH11" i="8" s="1"/>
  <c r="AI11" i="8" s="1"/>
  <c r="AJ11" i="8" s="1"/>
  <c r="AK11" i="8" s="1"/>
  <c r="AL11" i="8" s="1"/>
  <c r="AD13" i="8"/>
  <c r="AE13" i="8" s="1"/>
  <c r="AF13" i="8" s="1"/>
  <c r="AG13" i="8" s="1"/>
  <c r="AH13" i="8" s="1"/>
  <c r="AI13" i="8" s="1"/>
  <c r="AJ13" i="8" s="1"/>
  <c r="AK13" i="8" s="1"/>
  <c r="AL13" i="8" s="1"/>
  <c r="AD11" i="7"/>
  <c r="AE11" i="7" s="1"/>
  <c r="AF11" i="7" s="1"/>
  <c r="AG11" i="7" s="1"/>
  <c r="AH11" i="7" s="1"/>
  <c r="AI11" i="7" s="1"/>
  <c r="AJ11" i="7" s="1"/>
  <c r="AK11" i="7" s="1"/>
  <c r="AL11" i="7" s="1"/>
  <c r="AD3" i="8"/>
  <c r="AE3" i="8" s="1"/>
  <c r="AD9" i="7"/>
  <c r="AE9" i="7" s="1"/>
  <c r="AF9" i="7" s="1"/>
  <c r="AG9" i="7" s="1"/>
  <c r="AH9" i="7" s="1"/>
  <c r="AI9" i="7" s="1"/>
  <c r="AJ9" i="7" s="1"/>
  <c r="AK9" i="7" s="1"/>
  <c r="AL9" i="7" s="1"/>
  <c r="P9" i="7"/>
  <c r="AD8" i="7"/>
  <c r="AE8" i="7" s="1"/>
  <c r="AF8" i="7" s="1"/>
  <c r="AG8" i="7" s="1"/>
  <c r="AH8" i="7" s="1"/>
  <c r="AI8" i="7" s="1"/>
  <c r="AJ8" i="7" s="1"/>
  <c r="AK8" i="7" s="1"/>
  <c r="AL8" i="7" s="1"/>
  <c r="P11" i="8"/>
  <c r="AD5" i="7"/>
  <c r="AE5" i="7" s="1"/>
  <c r="AF5" i="7" s="1"/>
  <c r="AG5" i="7" s="1"/>
  <c r="AH5" i="7" s="1"/>
  <c r="AI5" i="7" s="1"/>
  <c r="AJ5" i="7" s="1"/>
  <c r="AK5" i="7" s="1"/>
  <c r="AL5" i="7" s="1"/>
  <c r="AD5" i="8"/>
  <c r="AE5" i="8" s="1"/>
  <c r="AF5" i="8" s="1"/>
  <c r="AG5" i="8" s="1"/>
  <c r="AH5" i="8" s="1"/>
  <c r="AI5" i="8" s="1"/>
  <c r="AJ5" i="8" s="1"/>
  <c r="AK5" i="8" s="1"/>
  <c r="AL5" i="8" s="1"/>
  <c r="AD8" i="8"/>
  <c r="AE8" i="8" s="1"/>
  <c r="AF8" i="8" s="1"/>
  <c r="AG8" i="8" s="1"/>
  <c r="AH8" i="8" s="1"/>
  <c r="AI8" i="8" s="1"/>
  <c r="AJ8" i="8" s="1"/>
  <c r="AK8" i="8" s="1"/>
  <c r="AL8" i="8" s="1"/>
  <c r="P5" i="7"/>
  <c r="AD14" i="7"/>
  <c r="AE14" i="7" s="1"/>
  <c r="AF14" i="7" s="1"/>
  <c r="AG14" i="7" s="1"/>
  <c r="AH14" i="7" s="1"/>
  <c r="AI14" i="7" s="1"/>
  <c r="AJ14" i="7" s="1"/>
  <c r="AK14" i="7" s="1"/>
  <c r="AL14" i="7" s="1"/>
  <c r="AD4" i="8"/>
  <c r="AE4" i="8" s="1"/>
  <c r="AF4" i="8" s="1"/>
  <c r="AG4" i="8" s="1"/>
  <c r="AH4" i="8" s="1"/>
  <c r="AI4" i="8" s="1"/>
  <c r="AJ4" i="8" s="1"/>
  <c r="AK4" i="8" s="1"/>
  <c r="AL4" i="8" s="1"/>
  <c r="AD4" i="7"/>
  <c r="AE4" i="7" s="1"/>
  <c r="AF4" i="7" s="1"/>
  <c r="AG4" i="7" s="1"/>
  <c r="AH4" i="7" s="1"/>
  <c r="AI4" i="7" s="1"/>
  <c r="AJ4" i="7" s="1"/>
  <c r="AK4" i="7" s="1"/>
  <c r="AL4" i="7" s="1"/>
  <c r="AD10" i="8"/>
  <c r="AE10" i="8" s="1"/>
  <c r="AF10" i="8" s="1"/>
  <c r="AG10" i="8" s="1"/>
  <c r="AH10" i="8" s="1"/>
  <c r="AI10" i="8" s="1"/>
  <c r="AJ10" i="8" s="1"/>
  <c r="AK10" i="8" s="1"/>
  <c r="AL10" i="8" s="1"/>
  <c r="P12" i="8"/>
  <c r="P11" i="7"/>
  <c r="P8" i="8"/>
  <c r="P14" i="7"/>
  <c r="AD6" i="7"/>
  <c r="AE6" i="7" s="1"/>
  <c r="AF6" i="7" s="1"/>
  <c r="AG6" i="7" s="1"/>
  <c r="AH6" i="7" s="1"/>
  <c r="AI6" i="7" s="1"/>
  <c r="AJ6" i="7" s="1"/>
  <c r="AK6" i="7" s="1"/>
  <c r="AL6" i="7" s="1"/>
  <c r="P4" i="7"/>
  <c r="P6" i="7"/>
  <c r="AD6" i="8"/>
  <c r="AE6" i="8" s="1"/>
  <c r="AF6" i="8" s="1"/>
  <c r="AG6" i="8" s="1"/>
  <c r="AH6" i="8" s="1"/>
  <c r="AI6" i="8" s="1"/>
  <c r="AJ6" i="8" s="1"/>
  <c r="AK6" i="8" s="1"/>
  <c r="AL6" i="8" s="1"/>
  <c r="P5" i="8"/>
  <c r="P16" i="8"/>
  <c r="P6" i="8"/>
  <c r="AC17" i="7"/>
  <c r="AD16" i="8"/>
  <c r="AE16" i="8" s="1"/>
  <c r="AF16" i="8" s="1"/>
  <c r="AG16" i="8" s="1"/>
  <c r="AH16" i="8" s="1"/>
  <c r="AI16" i="8" s="1"/>
  <c r="AJ16" i="8" s="1"/>
  <c r="AK16" i="8" s="1"/>
  <c r="AL16" i="8" s="1"/>
  <c r="AC17" i="8"/>
  <c r="P8" i="7"/>
  <c r="AD15" i="7"/>
  <c r="AE15" i="7" s="1"/>
  <c r="AF15" i="7" s="1"/>
  <c r="AG15" i="7" s="1"/>
  <c r="AH15" i="7" s="1"/>
  <c r="AI15" i="7" s="1"/>
  <c r="AJ15" i="7" s="1"/>
  <c r="AK15" i="7" s="1"/>
  <c r="AL15" i="7" s="1"/>
  <c r="P15" i="7"/>
  <c r="AD16" i="7"/>
  <c r="AE16" i="7" s="1"/>
  <c r="AF16" i="7" s="1"/>
  <c r="AG16" i="7" s="1"/>
  <c r="AH16" i="7" s="1"/>
  <c r="AI16" i="7" s="1"/>
  <c r="AJ16" i="7" s="1"/>
  <c r="AK16" i="7" s="1"/>
  <c r="AL16" i="7" s="1"/>
  <c r="P16" i="7"/>
  <c r="AD13" i="7"/>
  <c r="AE13" i="7" s="1"/>
  <c r="AF13" i="7" s="1"/>
  <c r="AG13" i="7" s="1"/>
  <c r="AH13" i="7" s="1"/>
  <c r="AI13" i="7" s="1"/>
  <c r="AJ13" i="7" s="1"/>
  <c r="AK13" i="7" s="1"/>
  <c r="AL13" i="7" s="1"/>
  <c r="P13" i="7"/>
  <c r="P10" i="7"/>
  <c r="AD10" i="7"/>
  <c r="AE10" i="7" s="1"/>
  <c r="AF10" i="7" s="1"/>
  <c r="AG10" i="7" s="1"/>
  <c r="AH10" i="7" s="1"/>
  <c r="AI10" i="7" s="1"/>
  <c r="AJ10" i="7" s="1"/>
  <c r="AK10" i="7" s="1"/>
  <c r="AL10" i="7" s="1"/>
  <c r="P3" i="7"/>
  <c r="AD7" i="7"/>
  <c r="AE7" i="7" s="1"/>
  <c r="AF7" i="7" s="1"/>
  <c r="AG7" i="7" s="1"/>
  <c r="AH7" i="7" s="1"/>
  <c r="AI7" i="7" s="1"/>
  <c r="AJ7" i="7" s="1"/>
  <c r="AK7" i="7" s="1"/>
  <c r="AL7" i="7" s="1"/>
  <c r="P7" i="7"/>
  <c r="AD7" i="8"/>
  <c r="P7" i="8"/>
  <c r="AD14" i="8"/>
  <c r="AE14" i="8" s="1"/>
  <c r="AF14" i="8" s="1"/>
  <c r="AG14" i="8" s="1"/>
  <c r="AH14" i="8" s="1"/>
  <c r="AI14" i="8" s="1"/>
  <c r="AJ14" i="8" s="1"/>
  <c r="AK14" i="8" s="1"/>
  <c r="AL14" i="8" s="1"/>
  <c r="P14" i="8"/>
  <c r="P9" i="8"/>
  <c r="AD9" i="8"/>
  <c r="AE9" i="8" s="1"/>
  <c r="AF9" i="8" s="1"/>
  <c r="AG9" i="8" s="1"/>
  <c r="AH9" i="8" s="1"/>
  <c r="AI9" i="8" s="1"/>
  <c r="AJ9" i="8" s="1"/>
  <c r="AK9" i="8" s="1"/>
  <c r="AL9" i="8" s="1"/>
  <c r="P13" i="8"/>
  <c r="P10" i="8"/>
  <c r="AD3" i="7"/>
  <c r="P4" i="8"/>
  <c r="P3" i="8"/>
  <c r="Z16" i="7" l="1"/>
  <c r="AA16" i="7"/>
  <c r="AA3" i="7"/>
  <c r="Z3" i="7"/>
  <c r="AA6" i="7"/>
  <c r="Z6" i="7"/>
  <c r="AA4" i="7"/>
  <c r="Z4" i="7"/>
  <c r="AA13" i="7"/>
  <c r="Z13" i="7"/>
  <c r="AA15" i="7"/>
  <c r="E15" i="7" s="1"/>
  <c r="P22" i="1" s="1"/>
  <c r="Z15" i="7"/>
  <c r="Z11" i="7"/>
  <c r="AA11" i="7"/>
  <c r="AA8" i="7"/>
  <c r="Z8" i="7"/>
  <c r="AA14" i="7"/>
  <c r="Z14" i="7"/>
  <c r="AA10" i="7"/>
  <c r="Z10" i="7"/>
  <c r="AA9" i="7"/>
  <c r="E9" i="7" s="1"/>
  <c r="P16" i="1" s="1"/>
  <c r="Z9" i="7"/>
  <c r="AA5" i="7"/>
  <c r="Z5" i="7"/>
  <c r="E5" i="7" s="1"/>
  <c r="P12" i="1" s="1"/>
  <c r="Z12" i="7"/>
  <c r="AA12" i="7"/>
  <c r="E12" i="7" s="1"/>
  <c r="P19" i="1" s="1"/>
  <c r="AA7" i="7"/>
  <c r="Z7" i="7"/>
  <c r="Z16" i="8"/>
  <c r="AA16" i="8"/>
  <c r="E16" i="8" s="1"/>
  <c r="E23" i="1" s="1"/>
  <c r="Z4" i="8"/>
  <c r="AA4" i="8"/>
  <c r="AA11" i="8"/>
  <c r="Z11" i="8"/>
  <c r="E11" i="8" s="1"/>
  <c r="E18" i="1" s="1"/>
  <c r="Z13" i="8"/>
  <c r="AA13" i="8"/>
  <c r="E13" i="8" s="1"/>
  <c r="E20" i="1" s="1"/>
  <c r="Z12" i="8"/>
  <c r="AA12" i="8"/>
  <c r="Z9" i="8"/>
  <c r="AA9" i="8"/>
  <c r="AA7" i="8"/>
  <c r="Z7" i="8"/>
  <c r="Z5" i="8"/>
  <c r="AA5" i="8"/>
  <c r="Z10" i="8"/>
  <c r="AA10" i="8"/>
  <c r="E10" i="8" s="1"/>
  <c r="Z15" i="8"/>
  <c r="AA15" i="8"/>
  <c r="E15" i="8" s="1"/>
  <c r="E22" i="1" s="1"/>
  <c r="Z3" i="8"/>
  <c r="AA3" i="8"/>
  <c r="AA8" i="8"/>
  <c r="Z8" i="8"/>
  <c r="Z14" i="8"/>
  <c r="AA14" i="8"/>
  <c r="Z6" i="8"/>
  <c r="E6" i="8" s="1"/>
  <c r="E13" i="1" s="1"/>
  <c r="AA6" i="8"/>
  <c r="AD17" i="7"/>
  <c r="AD17" i="8"/>
  <c r="AE7" i="8"/>
  <c r="AF7" i="8" s="1"/>
  <c r="AG7" i="8" s="1"/>
  <c r="AH7" i="8" s="1"/>
  <c r="AI7" i="8" s="1"/>
  <c r="AJ7" i="8" s="1"/>
  <c r="AK7" i="8" s="1"/>
  <c r="AL7" i="8" s="1"/>
  <c r="AE3" i="7"/>
  <c r="AE17" i="7" s="1"/>
  <c r="AF3" i="8"/>
  <c r="E8" i="8" l="1"/>
  <c r="E15" i="1" s="1"/>
  <c r="E3" i="7"/>
  <c r="P10" i="1" s="1"/>
  <c r="E16" i="7"/>
  <c r="P23" i="1" s="1"/>
  <c r="E12" i="8"/>
  <c r="E19" i="1" s="1"/>
  <c r="E5" i="8"/>
  <c r="E12" i="1" s="1"/>
  <c r="E14" i="7"/>
  <c r="P21" i="1" s="1"/>
  <c r="E8" i="7"/>
  <c r="P15" i="1" s="1"/>
  <c r="E6" i="7"/>
  <c r="P13" i="1" s="1"/>
  <c r="E4" i="7"/>
  <c r="P11" i="1" s="1"/>
  <c r="E17" i="1"/>
  <c r="E7" i="7"/>
  <c r="P14" i="1" s="1"/>
  <c r="E13" i="7"/>
  <c r="P20" i="1" s="1"/>
  <c r="E11" i="7"/>
  <c r="P18" i="1" s="1"/>
  <c r="E9" i="8"/>
  <c r="E16" i="1" s="1"/>
  <c r="E14" i="8"/>
  <c r="E21" i="1" s="1"/>
  <c r="E3" i="8"/>
  <c r="E10" i="1" s="1"/>
  <c r="E7" i="8"/>
  <c r="E14" i="1" s="1"/>
  <c r="E4" i="8"/>
  <c r="E11" i="1" s="1"/>
  <c r="E10" i="7"/>
  <c r="P17" i="1" s="1"/>
  <c r="AE17" i="8"/>
  <c r="AF3" i="7"/>
  <c r="AG3" i="7" s="1"/>
  <c r="AF17" i="8"/>
  <c r="AG3" i="8"/>
  <c r="E17" i="7" l="1"/>
  <c r="E17" i="8"/>
  <c r="AF17" i="7"/>
  <c r="AG17" i="7"/>
  <c r="AH3" i="7"/>
  <c r="AG17" i="8"/>
  <c r="AH3" i="8"/>
  <c r="AH17" i="7" l="1"/>
  <c r="AI3" i="7"/>
  <c r="AH17" i="8"/>
  <c r="AI3" i="8"/>
  <c r="AI17" i="7" l="1"/>
  <c r="AJ3" i="7"/>
  <c r="AI17" i="8"/>
  <c r="AJ3" i="8"/>
  <c r="AJ17" i="7" l="1"/>
  <c r="AK3" i="7"/>
  <c r="AJ17" i="8"/>
  <c r="AK3" i="8"/>
  <c r="AL3" i="7" l="1"/>
  <c r="AL17" i="7" s="1"/>
  <c r="AK17" i="7"/>
  <c r="AK17" i="8"/>
  <c r="AL3" i="8"/>
  <c r="AL17" i="8" s="1"/>
</calcChain>
</file>

<file path=xl/sharedStrings.xml><?xml version="1.0" encoding="utf-8"?>
<sst xmlns="http://schemas.openxmlformats.org/spreadsheetml/2006/main" count="3976" uniqueCount="1235">
  <si>
    <t>Época:</t>
  </si>
  <si>
    <t>Prova/Fase:</t>
  </si>
  <si>
    <t>Jogo:</t>
  </si>
  <si>
    <t>Data:</t>
  </si>
  <si>
    <t>Pavilhão/Local:</t>
  </si>
  <si>
    <t>Hora:</t>
  </si>
  <si>
    <t>Equipa visitada:</t>
  </si>
  <si>
    <t>Equipa visitante:</t>
  </si>
  <si>
    <t>Jogadores/as:</t>
  </si>
  <si>
    <t>FPC nº</t>
  </si>
  <si>
    <t>Jogador nº</t>
  </si>
  <si>
    <t>Nome</t>
  </si>
  <si>
    <t>Minutos de jogo</t>
  </si>
  <si>
    <t>Equipa Inicial
(x)</t>
  </si>
  <si>
    <t>Pontos Marcados</t>
  </si>
  <si>
    <t>Cartão Amarelo</t>
  </si>
  <si>
    <t>Cartão Vermelho</t>
  </si>
  <si>
    <t>Cartão Branco</t>
  </si>
  <si>
    <t>x</t>
  </si>
  <si>
    <t>Substituições:</t>
  </si>
  <si>
    <t>1ª</t>
  </si>
  <si>
    <t>2ª</t>
  </si>
  <si>
    <t>3ª</t>
  </si>
  <si>
    <t>4ª</t>
  </si>
  <si>
    <t>5ª</t>
  </si>
  <si>
    <t>6ª</t>
  </si>
  <si>
    <t>7ª</t>
  </si>
  <si>
    <t>8ª</t>
  </si>
  <si>
    <t>Entra nº</t>
  </si>
  <si>
    <t xml:space="preserve">Sai nº </t>
  </si>
  <si>
    <t>Função</t>
  </si>
  <si>
    <t>CA</t>
  </si>
  <si>
    <t>CV</t>
  </si>
  <si>
    <t>CB</t>
  </si>
  <si>
    <t>Treinador</t>
  </si>
  <si>
    <t>Treinador Adjunto</t>
  </si>
  <si>
    <t>Delegado/Dirigente</t>
  </si>
  <si>
    <t>Médico/Fisioterapeuta</t>
  </si>
  <si>
    <t>P. Físico/Massagista</t>
  </si>
  <si>
    <t>Operador Audiovisual</t>
  </si>
  <si>
    <t>Descontos de tempo (x)</t>
  </si>
  <si>
    <t>Capitão de Equipa nº</t>
  </si>
  <si>
    <t>Registo Audiovisual (x)</t>
  </si>
  <si>
    <t>Resultado ao intervalo</t>
  </si>
  <si>
    <t>Resultado final</t>
  </si>
  <si>
    <t>Tempo regular</t>
  </si>
  <si>
    <t xml:space="preserve">Jogo decidido em (x): </t>
  </si>
  <si>
    <t>Equipa</t>
  </si>
  <si>
    <t>Marcador/Ficha de Jogo</t>
  </si>
  <si>
    <t>KLX D</t>
  </si>
  <si>
    <t>Cronometrista</t>
  </si>
  <si>
    <t>NCB C</t>
  </si>
  <si>
    <t>Operador de Shot Clock</t>
  </si>
  <si>
    <t>Equipa de Arbitragem</t>
  </si>
  <si>
    <t>A preencher pelos capitães das equipas:
(Qualquer protesto do jogo exige declaração formal neste espaço)</t>
  </si>
  <si>
    <t>A preencher pelo árbitro:
(Devem ser justificadas todas as medidas disciplinares)</t>
  </si>
  <si>
    <t>Cartão branco</t>
  </si>
  <si>
    <t>A preencher pela FPC:</t>
  </si>
  <si>
    <t>ORDEM</t>
  </si>
  <si>
    <t>JOGO</t>
  </si>
  <si>
    <t>CÓDIGO</t>
  </si>
  <si>
    <t>VISITADA</t>
  </si>
  <si>
    <t>VISITANTE</t>
  </si>
  <si>
    <t>DATA/HORA</t>
  </si>
  <si>
    <t>LOCAL</t>
  </si>
  <si>
    <t>OBS</t>
  </si>
  <si>
    <t>CN2D1.1</t>
  </si>
  <si>
    <t>CCCD B</t>
  </si>
  <si>
    <t>KLX B</t>
  </si>
  <si>
    <t>CN2D1.2</t>
  </si>
  <si>
    <t>NCB B</t>
  </si>
  <si>
    <t>KLX C</t>
  </si>
  <si>
    <t>CN2D1.3</t>
  </si>
  <si>
    <t>CCRAM</t>
  </si>
  <si>
    <t>CRCQL B</t>
  </si>
  <si>
    <t>CCCD C</t>
  </si>
  <si>
    <t>EB Vieira da Silva (Carnaxide)</t>
  </si>
  <si>
    <t>KLX E</t>
  </si>
  <si>
    <t>OSC</t>
  </si>
  <si>
    <t>CRCQL C</t>
  </si>
  <si>
    <t>EB Moinhos da Arroja (Odivelas)</t>
  </si>
  <si>
    <t>GDBD B</t>
  </si>
  <si>
    <t>CN2D2.1</t>
  </si>
  <si>
    <t>EB Sarah Afonso (Olivais)</t>
  </si>
  <si>
    <t>CN2D2.2</t>
  </si>
  <si>
    <t>CN2D2.3</t>
  </si>
  <si>
    <t>CCO B</t>
  </si>
  <si>
    <t>ES Carcavelos</t>
  </si>
  <si>
    <t>CN2D3.1</t>
  </si>
  <si>
    <t>CN2D3.2</t>
  </si>
  <si>
    <t>CN2D3.3</t>
  </si>
  <si>
    <t>CN1D1.1</t>
  </si>
  <si>
    <t>CCCD</t>
  </si>
  <si>
    <t>KLX</t>
  </si>
  <si>
    <t>CN1D1.2</t>
  </si>
  <si>
    <t>NCB</t>
  </si>
  <si>
    <t>CCO</t>
  </si>
  <si>
    <t>GDBD</t>
  </si>
  <si>
    <t>CRCQL</t>
  </si>
  <si>
    <t>CN2D4.1</t>
  </si>
  <si>
    <t>CN2D4.2</t>
  </si>
  <si>
    <t>CN2D4.3</t>
  </si>
  <si>
    <t>CN1D2.1</t>
  </si>
  <si>
    <t>CN1D2.2</t>
  </si>
  <si>
    <t>CN2D5.1</t>
  </si>
  <si>
    <t>CN2D5.2</t>
  </si>
  <si>
    <t>CN2D5.3</t>
  </si>
  <si>
    <t>CN1D3.1</t>
  </si>
  <si>
    <t>CN1D3.2</t>
  </si>
  <si>
    <t>CN2D6.1</t>
  </si>
  <si>
    <t>CN2D6.2</t>
  </si>
  <si>
    <t>CN2D6.3</t>
  </si>
  <si>
    <t>CN1D4.1</t>
  </si>
  <si>
    <t>CN1D4.2</t>
  </si>
  <si>
    <t>CN2D7.1</t>
  </si>
  <si>
    <t>CN2D7.2</t>
  </si>
  <si>
    <t>CN2D7.3</t>
  </si>
  <si>
    <t>CN1D5.1</t>
  </si>
  <si>
    <t>CN1D5.2</t>
  </si>
  <si>
    <t>CN2D8.1</t>
  </si>
  <si>
    <t>CN2D8.2</t>
  </si>
  <si>
    <t>CN2D8.3</t>
  </si>
  <si>
    <t>CN1D6.1</t>
  </si>
  <si>
    <t>CN1D6.2</t>
  </si>
  <si>
    <t>CN2D9.1</t>
  </si>
  <si>
    <t>CN2D9.2</t>
  </si>
  <si>
    <t>CN2D9.3</t>
  </si>
  <si>
    <t>STMG1.1</t>
  </si>
  <si>
    <t>TP_1ªElim.1.1</t>
  </si>
  <si>
    <t>A</t>
  </si>
  <si>
    <t>E</t>
  </si>
  <si>
    <t>TP_1ªElim.1.2</t>
  </si>
  <si>
    <t>B</t>
  </si>
  <si>
    <t>F</t>
  </si>
  <si>
    <t>TP_1ªElim.1.3</t>
  </si>
  <si>
    <t>C</t>
  </si>
  <si>
    <t>TP_1ªElim.1.4</t>
  </si>
  <si>
    <t>D</t>
  </si>
  <si>
    <t>CN1D7.1</t>
  </si>
  <si>
    <t>CN1D7.2</t>
  </si>
  <si>
    <t>CN2D10.1</t>
  </si>
  <si>
    <t>CN2D10.2</t>
  </si>
  <si>
    <t>CN2D10.3</t>
  </si>
  <si>
    <t>CN1D8.1</t>
  </si>
  <si>
    <t>CN1D8.2</t>
  </si>
  <si>
    <t>CN2D11.1</t>
  </si>
  <si>
    <t>CN2D11.2</t>
  </si>
  <si>
    <t>CN2D11.3</t>
  </si>
  <si>
    <t>CN1D9.1</t>
  </si>
  <si>
    <t>CN1D9.2</t>
  </si>
  <si>
    <t>CN2D12.1</t>
  </si>
  <si>
    <t>CN2D12.2</t>
  </si>
  <si>
    <t>CN2D12.3</t>
  </si>
  <si>
    <t>TP1/8F1.1</t>
  </si>
  <si>
    <t>TP1/8F1.2</t>
  </si>
  <si>
    <t>TP1/8F1.3</t>
  </si>
  <si>
    <t>TP1/8F1.4</t>
  </si>
  <si>
    <t>TP1/8F1.5</t>
  </si>
  <si>
    <t>TP1/8F1.6</t>
  </si>
  <si>
    <t>TP1/8F1.7</t>
  </si>
  <si>
    <t>TP1/8F1.8</t>
  </si>
  <si>
    <t>CN1D10.1</t>
  </si>
  <si>
    <t>CN1D10.2</t>
  </si>
  <si>
    <t>CN2D13.1</t>
  </si>
  <si>
    <t>CN2D13.2</t>
  </si>
  <si>
    <t>CN2D13.3</t>
  </si>
  <si>
    <t>CN1D11.1</t>
  </si>
  <si>
    <t>CN1D11.2</t>
  </si>
  <si>
    <t>CN2D14.1</t>
  </si>
  <si>
    <t>CN2D14.2</t>
  </si>
  <si>
    <t>CN2D14.3</t>
  </si>
  <si>
    <t>CN1D12.1</t>
  </si>
  <si>
    <t>CN1D12.2</t>
  </si>
  <si>
    <t>TP1/4F1.1</t>
  </si>
  <si>
    <t>TP1/4F1.2</t>
  </si>
  <si>
    <t>TP1/4F1.3</t>
  </si>
  <si>
    <t>TP1/4F1.4</t>
  </si>
  <si>
    <t>TP1/2F1.1</t>
  </si>
  <si>
    <t>TP1/2F1.2</t>
  </si>
  <si>
    <t>TPF1.1</t>
  </si>
  <si>
    <t>CN1D13.1</t>
  </si>
  <si>
    <t>CN1D13.2</t>
  </si>
  <si>
    <t>CN1D14.1</t>
  </si>
  <si>
    <t>CN1D14.2</t>
  </si>
  <si>
    <t>CN1D15.1</t>
  </si>
  <si>
    <t>CN1D15.2</t>
  </si>
  <si>
    <t>Folha Auxiliar</t>
  </si>
  <si>
    <t>Tempo de jogo</t>
  </si>
  <si>
    <t>Número de períodos</t>
  </si>
  <si>
    <t>Tempo de golo de ouro</t>
  </si>
  <si>
    <t>#</t>
  </si>
  <si>
    <t>Entra jogador nr</t>
  </si>
  <si>
    <t>Sai jogador nr</t>
  </si>
  <si>
    <r>
      <t xml:space="preserve">Período em que decorre a substituição
</t>
    </r>
    <r>
      <rPr>
        <sz val="12.5"/>
        <color theme="0" tint="-0.14999847407452621"/>
        <rFont val="Calibri"/>
        <family val="2"/>
      </rPr>
      <t>exemplo: 1</t>
    </r>
  </si>
  <si>
    <r>
      <t xml:space="preserve">Tempo no cronómetro (mmss)
</t>
    </r>
    <r>
      <rPr>
        <sz val="12"/>
        <color theme="0" tint="-0.14999847407452621"/>
        <rFont val="Calibri"/>
        <family val="2"/>
      </rPr>
      <t>exemplo: 
8 min e 37 seg -&gt; escrever 837</t>
    </r>
  </si>
  <si>
    <t>Minuto 
(colocar na ficha de jogo)</t>
  </si>
  <si>
    <t>(auxiliar) 
Tempo total que já se jogou</t>
  </si>
  <si>
    <t>Tempo de suspensão</t>
  </si>
  <si>
    <t>Nome agente desportivo</t>
  </si>
  <si>
    <r>
      <t xml:space="preserve">Período em ocorreu a suspensão
</t>
    </r>
    <r>
      <rPr>
        <sz val="12.5"/>
        <color theme="0" tint="-0.14999847407452621"/>
        <rFont val="Calibri"/>
        <family val="2"/>
      </rPr>
      <t>exemplo: 1</t>
    </r>
  </si>
  <si>
    <t>Momento em que a suspensão de 4 minutos termina</t>
  </si>
  <si>
    <t>(auxiliar) 
Período em que volta a entrar</t>
  </si>
  <si>
    <t>(auxiliar) 
Tempo total que falta jogar</t>
  </si>
  <si>
    <t>(auxiliar) 
Tempo total que falta jogar após suspensão</t>
  </si>
  <si>
    <t>(auxiliar) 
Tempo que falta jogar após suspensão no período em causa</t>
  </si>
  <si>
    <t>Jog</t>
  </si>
  <si>
    <t>Árb</t>
  </si>
  <si>
    <t>Trei</t>
  </si>
  <si>
    <t>Dir</t>
  </si>
  <si>
    <t>ST</t>
  </si>
  <si>
    <t>Fisio</t>
  </si>
  <si>
    <t>PF</t>
  </si>
  <si>
    <t>Clube</t>
  </si>
  <si>
    <t>Jogador</t>
  </si>
  <si>
    <t>Coluna C</t>
  </si>
  <si>
    <t>Árbitro</t>
  </si>
  <si>
    <t>Coluna D</t>
  </si>
  <si>
    <t>Coluna E</t>
  </si>
  <si>
    <t>Dirigente</t>
  </si>
  <si>
    <t>Coluna F</t>
  </si>
  <si>
    <t>Coluna G</t>
  </si>
  <si>
    <t>Jorge Alves</t>
  </si>
  <si>
    <t>Med_Fisio</t>
  </si>
  <si>
    <t>Coluna H</t>
  </si>
  <si>
    <t>Isabel Teixeira</t>
  </si>
  <si>
    <t>PrepFisico_Massag</t>
  </si>
  <si>
    <t>Coluna I</t>
  </si>
  <si>
    <t>Coluna K</t>
  </si>
  <si>
    <t>Vasco Condado</t>
  </si>
  <si>
    <t>Marco Gonçalves</t>
  </si>
  <si>
    <t>Duarte Alão</t>
  </si>
  <si>
    <t>Vitor Machado</t>
  </si>
  <si>
    <t>Carla Antunes</t>
  </si>
  <si>
    <t>Rogério Lourenço</t>
  </si>
  <si>
    <t>Pedro Berjano</t>
  </si>
  <si>
    <t>Marta Jorge</t>
  </si>
  <si>
    <t>Catarina Oliveira</t>
  </si>
  <si>
    <t>Cláudia Jesus</t>
  </si>
  <si>
    <t>Joana Faria</t>
  </si>
  <si>
    <t>Carla Lourenço</t>
  </si>
  <si>
    <t>Sónia Jerónimo</t>
  </si>
  <si>
    <t>Rui Malcata</t>
  </si>
  <si>
    <t>Nuno Tomás</t>
  </si>
  <si>
    <t>Sandra Diogo</t>
  </si>
  <si>
    <t>Bruno Patrocínio</t>
  </si>
  <si>
    <t>João Castro</t>
  </si>
  <si>
    <t>Carlos Faria</t>
  </si>
  <si>
    <t>Daniel Serafim</t>
  </si>
  <si>
    <t>Daniel Santos</t>
  </si>
  <si>
    <t>Adelino Jorge Calado</t>
  </si>
  <si>
    <t>Gilberto Pedrosa</t>
  </si>
  <si>
    <t>Marisa de la Fuente</t>
  </si>
  <si>
    <t>João Cardoso</t>
  </si>
  <si>
    <t>David Inácio</t>
  </si>
  <si>
    <t>Pedro Fernandes</t>
  </si>
  <si>
    <t>Cláudia Fonseca</t>
  </si>
  <si>
    <t>José Santos</t>
  </si>
  <si>
    <t>Miguel Costa</t>
  </si>
  <si>
    <t>Rita Mimoso</t>
  </si>
  <si>
    <t>Madalena Carvalho</t>
  </si>
  <si>
    <t>Joana Cruz</t>
  </si>
  <si>
    <t>Eduardo Ferreira</t>
  </si>
  <si>
    <t>Joana Cotrim</t>
  </si>
  <si>
    <t>Alexandra Matos</t>
  </si>
  <si>
    <t>Frederico Carvalho</t>
  </si>
  <si>
    <t>Pedro Nunes</t>
  </si>
  <si>
    <t>Paula Rodrigues</t>
  </si>
  <si>
    <t>Tiago Carvalho</t>
  </si>
  <si>
    <t>Francisco Amaral</t>
  </si>
  <si>
    <t>Tiago Lopes</t>
  </si>
  <si>
    <t>Mara Simões</t>
  </si>
  <si>
    <t>A. Sofia Pinhão</t>
  </si>
  <si>
    <t>João Filipe Santos</t>
  </si>
  <si>
    <t>João Campilho</t>
  </si>
  <si>
    <t>Cátia Pereira</t>
  </si>
  <si>
    <t>Glória Martins</t>
  </si>
  <si>
    <t>Bruno Neves</t>
  </si>
  <si>
    <t>Pedro Silva</t>
  </si>
  <si>
    <t>Ana Cordeiro</t>
  </si>
  <si>
    <t>Susana Costa</t>
  </si>
  <si>
    <t>Gonçalo Costa</t>
  </si>
  <si>
    <t>David Nunes</t>
  </si>
  <si>
    <t>Isabel Almeida</t>
  </si>
  <si>
    <t>João Almeida</t>
  </si>
  <si>
    <t>Maria Ögren</t>
  </si>
  <si>
    <t>Carlos Santos</t>
  </si>
  <si>
    <t>David Falcão</t>
  </si>
  <si>
    <t>Tatiana Teixeira</t>
  </si>
  <si>
    <t>Ludjero Silva</t>
  </si>
  <si>
    <t>José João Coelho</t>
  </si>
  <si>
    <t>Ana Fortuna</t>
  </si>
  <si>
    <t>Cátia Correia</t>
  </si>
  <si>
    <t>Wouter Wagenmaker</t>
  </si>
  <si>
    <t>Carolina Castro</t>
  </si>
  <si>
    <t>Tomás Ferreira</t>
  </si>
  <si>
    <t>Vitória Quintã</t>
  </si>
  <si>
    <t>Tiago Luz</t>
  </si>
  <si>
    <t>Maria João Banha</t>
  </si>
  <si>
    <t>Hugo Fernandes</t>
  </si>
  <si>
    <t>Joana Coelho</t>
  </si>
  <si>
    <t>Bruno Amaral</t>
  </si>
  <si>
    <t>Daniela Jesus</t>
  </si>
  <si>
    <t>João Filipe Freire</t>
  </si>
  <si>
    <t>Luíse Costa</t>
  </si>
  <si>
    <t>Miguel Marques</t>
  </si>
  <si>
    <t>Pedro Correia</t>
  </si>
  <si>
    <t>Mário de Almeida</t>
  </si>
  <si>
    <t>Sara Estevão</t>
  </si>
  <si>
    <t>João Pedro Coutinho</t>
  </si>
  <si>
    <t>Rita Pinto</t>
  </si>
  <si>
    <t>Maria Azevedo</t>
  </si>
  <si>
    <t>Ricardo Guedes</t>
  </si>
  <si>
    <t>Pedro Lima</t>
  </si>
  <si>
    <t>Sofia Gomes</t>
  </si>
  <si>
    <t>Vasco Dias</t>
  </si>
  <si>
    <t>Gonçalo Santos</t>
  </si>
  <si>
    <t>Patrícia Macedo</t>
  </si>
  <si>
    <t>Andreia Freitas</t>
  </si>
  <si>
    <t>Tiago Ferro</t>
  </si>
  <si>
    <t>Mª Helena Dias</t>
  </si>
  <si>
    <t>João Freitas</t>
  </si>
  <si>
    <t>Simão Ferreira</t>
  </si>
  <si>
    <t>André Leal</t>
  </si>
  <si>
    <t>Júlio Ruivo</t>
  </si>
  <si>
    <t>Jean Ayres</t>
  </si>
  <si>
    <t>Maria Nunes</t>
  </si>
  <si>
    <t>Marta Cunha</t>
  </si>
  <si>
    <t>Miguel Batista</t>
  </si>
  <si>
    <t>Rita Cunha</t>
  </si>
  <si>
    <t>Sebastião Condado</t>
  </si>
  <si>
    <t>Pedro Ferreira</t>
  </si>
  <si>
    <t>Mariana Calado</t>
  </si>
  <si>
    <t>Cláudia Gomes</t>
  </si>
  <si>
    <t>Pedro Filipe Almeida</t>
  </si>
  <si>
    <t>Francisca Moncada</t>
  </si>
  <si>
    <t>Flávio Carvalho</t>
  </si>
  <si>
    <t>João Pinto</t>
  </si>
  <si>
    <t>João Lopes</t>
  </si>
  <si>
    <t>João Nuno Santos</t>
  </si>
  <si>
    <t>Bernardo Costa</t>
  </si>
  <si>
    <t>Joana Falcão</t>
  </si>
  <si>
    <t>Miguel Campos</t>
  </si>
  <si>
    <t>Marta Machado</t>
  </si>
  <si>
    <t>Pedro Vieira</t>
  </si>
  <si>
    <t>Gustavo Fonseca</t>
  </si>
  <si>
    <t>Carolina Dias</t>
  </si>
  <si>
    <t>Ricardo Santos</t>
  </si>
  <si>
    <t>Inês Santos</t>
  </si>
  <si>
    <t>A. Sara Marques</t>
  </si>
  <si>
    <t>Rui David Penedo</t>
  </si>
  <si>
    <t>Ivo Penedo</t>
  </si>
  <si>
    <t>Catarina Almeida</t>
  </si>
  <si>
    <t>Cláudia Martins</t>
  </si>
  <si>
    <t>Raquel Ferreira</t>
  </si>
  <si>
    <t>Amândio Gomes</t>
  </si>
  <si>
    <t>Ana Nassar</t>
  </si>
  <si>
    <t>Andreia Dias</t>
  </si>
  <si>
    <t>Bernardo Rato</t>
  </si>
  <si>
    <t>Inês Domingos</t>
  </si>
  <si>
    <t>Kellen Miranda</t>
  </si>
  <si>
    <t>Rafael Moutinho</t>
  </si>
  <si>
    <t>Beatriz Silva</t>
  </si>
  <si>
    <t>Letícia Assis</t>
  </si>
  <si>
    <t>Miguel Palma</t>
  </si>
  <si>
    <t>André Gonçalves</t>
  </si>
  <si>
    <t>Eunice Gonçalves</t>
  </si>
  <si>
    <t>Afonso Lourenço</t>
  </si>
  <si>
    <t>Beatriz Pereira</t>
  </si>
  <si>
    <t>Leonor Pereira</t>
  </si>
  <si>
    <t>Tomás Lourenço</t>
  </si>
  <si>
    <t>Mariana Henriques</t>
  </si>
  <si>
    <t>Miguel Valadas</t>
  </si>
  <si>
    <t>Margarida Quintino</t>
  </si>
  <si>
    <t>Guilherme Barreto</t>
  </si>
  <si>
    <t>Rui Cristóvão</t>
  </si>
  <si>
    <t>Orlanda Martins</t>
  </si>
  <si>
    <t>Nuno Graça</t>
  </si>
  <si>
    <t>Ana Isabel Santos</t>
  </si>
  <si>
    <t>Ricardo Escada</t>
  </si>
  <si>
    <t>Ana Margarida Lopes</t>
  </si>
  <si>
    <t>Rosa Afonso</t>
  </si>
  <si>
    <t>Marisa Ramalho</t>
  </si>
  <si>
    <t>Ricardo Cruz</t>
  </si>
  <si>
    <t>Ana Carolina Costa</t>
  </si>
  <si>
    <t>Cherlei Jaló</t>
  </si>
  <si>
    <t>Sara Jorge</t>
  </si>
  <si>
    <t>João Gonçalo Silva</t>
  </si>
  <si>
    <t>Catarina Correia</t>
  </si>
  <si>
    <t>Inês Caçador</t>
  </si>
  <si>
    <t>Ana Beatriz Pesca</t>
  </si>
  <si>
    <t>Helena Flores</t>
  </si>
  <si>
    <t>Rª Carina Escórcio</t>
  </si>
  <si>
    <t>Catarina Sousa</t>
  </si>
  <si>
    <t>Guilherme Dias</t>
  </si>
  <si>
    <t>Joana Rodrigues</t>
  </si>
  <si>
    <t>Filipe Moreira</t>
  </si>
  <si>
    <t>Catarina Frade</t>
  </si>
  <si>
    <t>Ana Lídia Martins</t>
  </si>
  <si>
    <t>Nicol Brito</t>
  </si>
  <si>
    <t>Nadine Ribeiro</t>
  </si>
  <si>
    <t>A. Beatriz Guita</t>
  </si>
  <si>
    <t>Joana Mendes</t>
  </si>
  <si>
    <t>Catarina Mendes</t>
  </si>
  <si>
    <t>Artur Antunes</t>
  </si>
  <si>
    <t>Tiago Dias</t>
  </si>
  <si>
    <t>Frederico Noronha</t>
  </si>
  <si>
    <t>Joaquim Miranda</t>
  </si>
  <si>
    <t>Jorge Cavilhas</t>
  </si>
  <si>
    <t>João Borges</t>
  </si>
  <si>
    <t>Sérgio Pereira</t>
  </si>
  <si>
    <t>Augusto Lima</t>
  </si>
  <si>
    <t>Almerindo Fortes</t>
  </si>
  <si>
    <t>Bruno Antunes</t>
  </si>
  <si>
    <t>Olavo Pereira</t>
  </si>
  <si>
    <t>Celise Ribeiro</t>
  </si>
  <si>
    <t>Vasco Diniz</t>
  </si>
  <si>
    <t>Mariya Viznyuk</t>
  </si>
  <si>
    <t>Filipa Pires</t>
  </si>
  <si>
    <t>Ana Rita Pagaimo</t>
  </si>
  <si>
    <t>Ana Rita Semanas</t>
  </si>
  <si>
    <t>Bernardete Camota</t>
  </si>
  <si>
    <t>Ana Curva</t>
  </si>
  <si>
    <t>Martim Saraiva</t>
  </si>
  <si>
    <t>Ana Cátia Capelo</t>
  </si>
  <si>
    <t>João Pedro Almeida</t>
  </si>
  <si>
    <t>Tiago Simões</t>
  </si>
  <si>
    <t>Matilde Fonseca</t>
  </si>
  <si>
    <t>Adolfo Fortes</t>
  </si>
  <si>
    <t>João Pedro Antunes</t>
  </si>
  <si>
    <t>Ana Margarida Silva</t>
  </si>
  <si>
    <t>Marta Coelho</t>
  </si>
  <si>
    <t>Gonçalo Arrais</t>
  </si>
  <si>
    <t>Patrícia Correia</t>
  </si>
  <si>
    <t>Tiago Filipe</t>
  </si>
  <si>
    <t>Floortje Kokshoorn</t>
  </si>
  <si>
    <t>João Miguel Freire</t>
  </si>
  <si>
    <t>Pedro Vila Luz</t>
  </si>
  <si>
    <t>Adriana Gama</t>
  </si>
  <si>
    <t>Inês Canto e Castro</t>
  </si>
  <si>
    <t>Maria Duarte Jorge</t>
  </si>
  <si>
    <t>Duarte Freitas</t>
  </si>
  <si>
    <t>Andreia Silva</t>
  </si>
  <si>
    <t>Catarina Silva</t>
  </si>
  <si>
    <t>Bárbara Calado</t>
  </si>
  <si>
    <t>João Custódio</t>
  </si>
  <si>
    <t>Miguel Ferreira</t>
  </si>
  <si>
    <t>Miguel Rodrigues</t>
  </si>
  <si>
    <t>Margarida Machado</t>
  </si>
  <si>
    <t>João Emídio</t>
  </si>
  <si>
    <t>Kelly Sanches</t>
  </si>
  <si>
    <t>Beatriz Leal</t>
  </si>
  <si>
    <t>Gonçalo Rosa</t>
  </si>
  <si>
    <t>Beatriz Rosa</t>
  </si>
  <si>
    <t>José Amorim</t>
  </si>
  <si>
    <t>Inês Preto</t>
  </si>
  <si>
    <t>Joana Aguiar</t>
  </si>
  <si>
    <t>Inês Sousa</t>
  </si>
  <si>
    <t>Beatriz Antunes</t>
  </si>
  <si>
    <t>Sofia Charais</t>
  </si>
  <si>
    <t>Ana Ventura</t>
  </si>
  <si>
    <t>Eduardo Rodrigues</t>
  </si>
  <si>
    <t>Rodrigo Freitas</t>
  </si>
  <si>
    <t>Joel Mendonça</t>
  </si>
  <si>
    <t>Érica Fonseca</t>
  </si>
  <si>
    <t>Núria Lomba</t>
  </si>
  <si>
    <t>Rodrigo Rebocho</t>
  </si>
  <si>
    <t>Ana Sofia Angélico</t>
  </si>
  <si>
    <t>Marcos Faustino</t>
  </si>
  <si>
    <t>Mª Madalena Carvalho</t>
  </si>
  <si>
    <t>Paulo Soares</t>
  </si>
  <si>
    <t>António Gonçalves</t>
  </si>
  <si>
    <t>Laura Gonçalves</t>
  </si>
  <si>
    <t>Marta Duarte Jorge</t>
  </si>
  <si>
    <t>Sara Denominato</t>
  </si>
  <si>
    <t>Artur Denominato</t>
  </si>
  <si>
    <t>João Leitão</t>
  </si>
  <si>
    <t>Lara Silva</t>
  </si>
  <si>
    <t>Pedro Arez</t>
  </si>
  <si>
    <t>Diogo Barroso</t>
  </si>
  <si>
    <t>Marta Gonçalves</t>
  </si>
  <si>
    <t>Tomás Pinto</t>
  </si>
  <si>
    <t>Diana Pereira</t>
  </si>
  <si>
    <t>Frank Imhof</t>
  </si>
  <si>
    <t>Mariana Pereira</t>
  </si>
  <si>
    <t>Francisco Salvador</t>
  </si>
  <si>
    <t>Leonor Pedro</t>
  </si>
  <si>
    <t>Filipa Costa</t>
  </si>
  <si>
    <t>Diogo Ribeiro</t>
  </si>
  <si>
    <t>Tomás Alves</t>
  </si>
  <si>
    <t>Beatriz Inça</t>
  </si>
  <si>
    <t>José Grilo</t>
  </si>
  <si>
    <t>Francisco Parreira</t>
  </si>
  <si>
    <t>Maria Condado</t>
  </si>
  <si>
    <t>Cristiana Pires</t>
  </si>
  <si>
    <t>Fabiana Gomes</t>
  </si>
  <si>
    <t>Beatriz Caetano</t>
  </si>
  <si>
    <t>Pedro Esteves</t>
  </si>
  <si>
    <t>João Trindade</t>
  </si>
  <si>
    <t>Lara Ruivo</t>
  </si>
  <si>
    <t>Daniel Leitão</t>
  </si>
  <si>
    <t>Inês Sadio</t>
  </si>
  <si>
    <t>Raquel Craveiro</t>
  </si>
  <si>
    <t>Catarina Neves</t>
  </si>
  <si>
    <t>Margarida Charais</t>
  </si>
  <si>
    <t>Pedro Gonçalves</t>
  </si>
  <si>
    <t>P. Rodrigo Gomes</t>
  </si>
  <si>
    <t>Mafalda Castro</t>
  </si>
  <si>
    <t>Tiago Pires</t>
  </si>
  <si>
    <t>Ebanecer Sousa</t>
  </si>
  <si>
    <t>Felix Bocio</t>
  </si>
  <si>
    <t>Rita Zapata</t>
  </si>
  <si>
    <t>Nuno Antunes</t>
  </si>
  <si>
    <t>Vitalina Viznyuk</t>
  </si>
  <si>
    <t>Matilde Reixa</t>
  </si>
  <si>
    <t>Francisco Jesus</t>
  </si>
  <si>
    <t>Joana Caldeira</t>
  </si>
  <si>
    <t>Ivan Ramalhadeiro</t>
  </si>
  <si>
    <t>António Cunha</t>
  </si>
  <si>
    <t>Bruno Ribeiro</t>
  </si>
  <si>
    <t>Camila Nunes</t>
  </si>
  <si>
    <t>Carolina Delgado</t>
  </si>
  <si>
    <t>Mafalda Delgado</t>
  </si>
  <si>
    <t>João Caetano</t>
  </si>
  <si>
    <t>Manuel Machado</t>
  </si>
  <si>
    <t>Ana Espadinha</t>
  </si>
  <si>
    <t>Dinis Lopes</t>
  </si>
  <si>
    <t>André Silva</t>
  </si>
  <si>
    <t>Ana Rita Baptista</t>
  </si>
  <si>
    <t>Maria Ribeiro</t>
  </si>
  <si>
    <t>Maria Bitton</t>
  </si>
  <si>
    <t>Vicente Pinto</t>
  </si>
  <si>
    <t>Madalena Rodrigues</t>
  </si>
  <si>
    <t>Madalena Guerreiro</t>
  </si>
  <si>
    <t>João Guimarães</t>
  </si>
  <si>
    <t>Rúben Martins</t>
  </si>
  <si>
    <t>Ricardo Martins</t>
  </si>
  <si>
    <t>Helena Silva</t>
  </si>
  <si>
    <t>Francisco Mota</t>
  </si>
  <si>
    <t>Margarida Catarino</t>
  </si>
  <si>
    <t>Ricardo Rodrigues</t>
  </si>
  <si>
    <t>Rodrigo Malcata</t>
  </si>
  <si>
    <t>Teresa Montez</t>
  </si>
  <si>
    <t>José Oliveira</t>
  </si>
  <si>
    <t>Emanuel Ribeiro</t>
  </si>
  <si>
    <t>Alexandre Couto</t>
  </si>
  <si>
    <t>Francisco Fialho</t>
  </si>
  <si>
    <t>Mateus Simões</t>
  </si>
  <si>
    <t>Alexandre Jordão</t>
  </si>
  <si>
    <t>Gabriel Pereira</t>
  </si>
  <si>
    <t>Filomena Alves</t>
  </si>
  <si>
    <t>Leonor Rosa</t>
  </si>
  <si>
    <t>Marijn Oele</t>
  </si>
  <si>
    <t>Fernando Charais</t>
  </si>
  <si>
    <t>José Janeiro</t>
  </si>
  <si>
    <t>Miguel Peres</t>
  </si>
  <si>
    <t>Luís Correira</t>
  </si>
  <si>
    <t>Pedro Arriegas</t>
  </si>
  <si>
    <t>Inês Ferreira</t>
  </si>
  <si>
    <t>Ricardo Almeida</t>
  </si>
  <si>
    <t>Leonor Gonçalves</t>
  </si>
  <si>
    <t>André Brites</t>
  </si>
  <si>
    <t>Teresa Domingos</t>
  </si>
  <si>
    <t>Marta Raimundo</t>
  </si>
  <si>
    <t>Nuno Caneco</t>
  </si>
  <si>
    <t>Mª Cristina Antunes</t>
  </si>
  <si>
    <t>Vanessa Seco</t>
  </si>
  <si>
    <t>Ana Valdez</t>
  </si>
  <si>
    <t>Lara Heijboer</t>
  </si>
  <si>
    <t>Rui Ferreira</t>
  </si>
  <si>
    <t>Francisco Nascimento</t>
  </si>
  <si>
    <t>Rodrigo Mariano</t>
  </si>
  <si>
    <t>Miriam Klein</t>
  </si>
  <si>
    <t>Madalena Fonseca</t>
  </si>
  <si>
    <t>Nikolett Ásványi</t>
  </si>
  <si>
    <t>João Neves</t>
  </si>
  <si>
    <t>João Gonçalves</t>
  </si>
  <si>
    <t>Beatriz Rações</t>
  </si>
  <si>
    <t>Dinis Magalhães</t>
  </si>
  <si>
    <t>João Mateus</t>
  </si>
  <si>
    <t>Mª Rosário Barbosa</t>
  </si>
  <si>
    <t>Pedro Beato</t>
  </si>
  <si>
    <t>Afonso Silva</t>
  </si>
  <si>
    <t>Inês Fernandes</t>
  </si>
  <si>
    <t>Phelipe Pires</t>
  </si>
  <si>
    <t>Leonor Helena</t>
  </si>
  <si>
    <t>Luís Pires</t>
  </si>
  <si>
    <t>Jorg  Korving</t>
  </si>
  <si>
    <t>Inês Antunes</t>
  </si>
  <si>
    <t>Luís Bicho</t>
  </si>
  <si>
    <t>João Vicente</t>
  </si>
  <si>
    <t>Francisco Franco</t>
  </si>
  <si>
    <t>José Nuno Santos</t>
  </si>
  <si>
    <t>António Batista</t>
  </si>
  <si>
    <t>António Lemos</t>
  </si>
  <si>
    <t>André Costa</t>
  </si>
  <si>
    <t>Miguel Valente</t>
  </si>
  <si>
    <t>Carolina Gonçalves</t>
  </si>
  <si>
    <t>Tomás Campos</t>
  </si>
  <si>
    <t>João Campos</t>
  </si>
  <si>
    <t>Mariana Ribeiro</t>
  </si>
  <si>
    <t>Miguel Ribeiro</t>
  </si>
  <si>
    <t>Manuel Duarte</t>
  </si>
  <si>
    <t>João Batista</t>
  </si>
  <si>
    <t>Tomás Vasconcelos</t>
  </si>
  <si>
    <t>Ana Teresa Nascimento</t>
  </si>
  <si>
    <t>Luís Ferreira</t>
  </si>
  <si>
    <t>Matilde Lopes</t>
  </si>
  <si>
    <t>Miguel Noronha</t>
  </si>
  <si>
    <t>Stefan Kwant </t>
  </si>
  <si>
    <t>Inês Carvalho</t>
  </si>
  <si>
    <t>Madalena Tanqueiro</t>
  </si>
  <si>
    <t>Duarte Clemente</t>
  </si>
  <si>
    <t>Eduardo Monteiro</t>
  </si>
  <si>
    <t>Inês Rodrigues</t>
  </si>
  <si>
    <t>Cássia Ribeiro</t>
  </si>
  <si>
    <t>Madalena Soares</t>
  </si>
  <si>
    <t>Marta Ruivo</t>
  </si>
  <si>
    <t>Ricardo Jorge</t>
  </si>
  <si>
    <t>Vicente Batalha</t>
  </si>
  <si>
    <t>Henrique Alves</t>
  </si>
  <si>
    <t>Gonçalo Maia</t>
  </si>
  <si>
    <t>Vicente Melo</t>
  </si>
  <si>
    <t>Mariana Cunha</t>
  </si>
  <si>
    <t>Martim Henriques</t>
  </si>
  <si>
    <t>Sofia Castro</t>
  </si>
  <si>
    <t>David Marques</t>
  </si>
  <si>
    <t>Filipe Pinto</t>
  </si>
  <si>
    <t>Sofia Alão</t>
  </si>
  <si>
    <t>Tatiana Florido</t>
  </si>
  <si>
    <t>Leonardo Tomás</t>
  </si>
  <si>
    <t>Gonçalo Matos</t>
  </si>
  <si>
    <t>Rafael Custódio</t>
  </si>
  <si>
    <t>Francisco Silva</t>
  </si>
  <si>
    <t>Pedro Fortuna</t>
  </si>
  <si>
    <t>Patrícia Carvalho</t>
  </si>
  <si>
    <t>Maria Neves</t>
  </si>
  <si>
    <t>Sara Santos</t>
  </si>
  <si>
    <t>Gonçalo Antunes</t>
  </si>
  <si>
    <t>André Santos</t>
  </si>
  <si>
    <t>Rafael Cruz</t>
  </si>
  <si>
    <t>Nuno Vieira</t>
  </si>
  <si>
    <t>Luís Silva</t>
  </si>
  <si>
    <t>Afonso Rodrigues</t>
  </si>
  <si>
    <t>Laura Oliveira</t>
  </si>
  <si>
    <t>Julia Batista</t>
  </si>
  <si>
    <t>Milena Batista</t>
  </si>
  <si>
    <t>Diogo Matos</t>
  </si>
  <si>
    <t>Eduardo Baptista</t>
  </si>
  <si>
    <t>Joana Santos</t>
  </si>
  <si>
    <t>Rafael Inocêncio</t>
  </si>
  <si>
    <t>Letícia Espada</t>
  </si>
  <si>
    <t>Nuno Pedro</t>
  </si>
  <si>
    <t>João Barreiros</t>
  </si>
  <si>
    <t>Madalena Matos</t>
  </si>
  <si>
    <t>Mª Inês Gomes</t>
  </si>
  <si>
    <t>Inês Pedrosa</t>
  </si>
  <si>
    <t>Sara Joaquim</t>
  </si>
  <si>
    <t>Duarte Pereira</t>
  </si>
  <si>
    <t>David Miranda</t>
  </si>
  <si>
    <t>Bárbara Graça</t>
  </si>
  <si>
    <t>Carolina Santos</t>
  </si>
  <si>
    <t>Simão Oliveira</t>
  </si>
  <si>
    <t>Henrique Dinis</t>
  </si>
  <si>
    <t>Bruno Oliveira</t>
  </si>
  <si>
    <t>Ana Marta Carvalho</t>
  </si>
  <si>
    <t>André Mendes</t>
  </si>
  <si>
    <t>Leonor Lemos</t>
  </si>
  <si>
    <t>Beatriz Lopes</t>
  </si>
  <si>
    <t>José Pereira</t>
  </si>
  <si>
    <t>Cristiana Morais</t>
  </si>
  <si>
    <t>Pedro B. Pedro</t>
  </si>
  <si>
    <t>Margarida Areias</t>
  </si>
  <si>
    <t>Carolina Machado</t>
  </si>
  <si>
    <t>Mª Leonor Marques</t>
  </si>
  <si>
    <t>Rita Jorge</t>
  </si>
  <si>
    <t>Guilherme Silva</t>
  </si>
  <si>
    <t>Sara Ribeiro</t>
  </si>
  <si>
    <t>Rodrigo Mota</t>
  </si>
  <si>
    <t>Beatriz Vas</t>
  </si>
  <si>
    <t>Henrique Bernardo</t>
  </si>
  <si>
    <t>Hélder Mariano</t>
  </si>
  <si>
    <t>Margarida Pedro</t>
  </si>
  <si>
    <t>Beatriz Henriques</t>
  </si>
  <si>
    <t>André Gerardo</t>
  </si>
  <si>
    <t>Cristina Silva</t>
  </si>
  <si>
    <t>Diogo Cardoso</t>
  </si>
  <si>
    <t>Nuno Gil Roxo</t>
  </si>
  <si>
    <t>Ricardo Gomes</t>
  </si>
  <si>
    <t>Francisco Mateus</t>
  </si>
  <si>
    <t>Rodrigo Nunes</t>
  </si>
  <si>
    <t>Maxime Vroege</t>
  </si>
  <si>
    <t>António Cruz</t>
  </si>
  <si>
    <t>Pedro Miguel Fernandes</t>
  </si>
  <si>
    <t>Bruno Canelas</t>
  </si>
  <si>
    <t>Martim Cardigos</t>
  </si>
  <si>
    <t>Joana Carvalho</t>
  </si>
  <si>
    <t>Rafael Ferreira</t>
  </si>
  <si>
    <t>Mariana Figueira</t>
  </si>
  <si>
    <t>Pedro Cartigos</t>
  </si>
  <si>
    <t>Rodrigo Martins</t>
  </si>
  <si>
    <t>Inês Portas</t>
  </si>
  <si>
    <t>Nuno Coelho</t>
  </si>
  <si>
    <t>Eliane Esteves</t>
  </si>
  <si>
    <t>Beatriz Roque</t>
  </si>
  <si>
    <t>Vânia Capelas</t>
  </si>
  <si>
    <t>Luís Colaço</t>
  </si>
  <si>
    <t>Rodrigo Cunha</t>
  </si>
  <si>
    <t>Afonso Pinto</t>
  </si>
  <si>
    <t>Beatriz Matos</t>
  </si>
  <si>
    <t>Mª Beatriz Barata</t>
  </si>
  <si>
    <t>Laura Marques</t>
  </si>
  <si>
    <t>Sofia Miranda</t>
  </si>
  <si>
    <t>Sara Miranda</t>
  </si>
  <si>
    <t>Maria Marques</t>
  </si>
  <si>
    <t>Miguel Antunes</t>
  </si>
  <si>
    <t>Sara Nogueira</t>
  </si>
  <si>
    <t>Gonçalo Gomes</t>
  </si>
  <si>
    <t>Guilherme Rodrigues</t>
  </si>
  <si>
    <t>Djamer de Andrade</t>
  </si>
  <si>
    <t>Daniel Secrieru</t>
  </si>
  <si>
    <t>Equipa em jogo</t>
  </si>
  <si>
    <t>Minutos jogados</t>
  </si>
  <si>
    <t>Ponto Inicial</t>
  </si>
  <si>
    <t>9ª</t>
  </si>
  <si>
    <t>Quantas vezes "in" e "out"</t>
  </si>
  <si>
    <t>Compensação 2 ou + in/out e titular</t>
  </si>
  <si>
    <t>Compensação 2 ou + in/out e suplente</t>
  </si>
  <si>
    <t>Equipa inicial</t>
  </si>
  <si>
    <t xml:space="preserve">Nota: tive que adicionar a opção de que se entra e sai no mesmo minuto (tendo jogado menos do que um minuto) apareça na mesma 1 à frente do nome. Doutro modo, aparece apenas que o jogador entrou (não fica a amarelo), mas não aparece nenhum minuto de jogo. </t>
  </si>
  <si>
    <t xml:space="preserve">Se aparecer que o tempo total de jogo é mais do que 400, por exemplo, 401, é um problema de arredondamentos. </t>
  </si>
  <si>
    <t>Gonçalo Rosado</t>
  </si>
  <si>
    <t>Tomás Martins</t>
  </si>
  <si>
    <t>Sofia Martins</t>
  </si>
  <si>
    <t>Guilherme Rocha</t>
  </si>
  <si>
    <t>Pedro Pereira</t>
  </si>
  <si>
    <t>David Roberto</t>
  </si>
  <si>
    <t>Beatriz Peixoto</t>
  </si>
  <si>
    <t>José Alegre</t>
  </si>
  <si>
    <t>Rui Delgado</t>
  </si>
  <si>
    <t>Nuno Brites</t>
  </si>
  <si>
    <t>Duarte Pinto</t>
  </si>
  <si>
    <t>Enzo Barra</t>
  </si>
  <si>
    <t>Sofia Duarte</t>
  </si>
  <si>
    <t>OSC B</t>
  </si>
  <si>
    <t>J. Tomás Malheiro</t>
  </si>
  <si>
    <t>Guilherme Matos</t>
  </si>
  <si>
    <t>Renan Ayres</t>
  </si>
  <si>
    <t>Tiago Loreto</t>
  </si>
  <si>
    <t>Isabel João Teixeira</t>
  </si>
  <si>
    <t>David Lima</t>
  </si>
  <si>
    <t>Luís Correia</t>
  </si>
  <si>
    <t>Sexo</t>
  </si>
  <si>
    <t>M</t>
  </si>
  <si>
    <t>Pedro Leal</t>
  </si>
  <si>
    <t>Carolina Martins</t>
  </si>
  <si>
    <t>Miguel Oliveira</t>
  </si>
  <si>
    <t>Marta Beja Neves</t>
  </si>
  <si>
    <t>Guilherme Castro</t>
  </si>
  <si>
    <t>Diogo Silva</t>
  </si>
  <si>
    <t>Leonor Valente</t>
  </si>
  <si>
    <t>Carlos Almeida</t>
  </si>
  <si>
    <t>Filipe Nunes</t>
  </si>
  <si>
    <t>CN2_1º/4º_PO1.1</t>
  </si>
  <si>
    <t>CN2_1º/4º_PO1.2</t>
  </si>
  <si>
    <t>CN2_1º/4º_PO2.1</t>
  </si>
  <si>
    <t>CN2_1º/4º_PO2.2</t>
  </si>
  <si>
    <t>CN1_1º/2º_PO1.1</t>
  </si>
  <si>
    <t>CN1_3º/4º_PO1.1</t>
  </si>
  <si>
    <t>CN2_1º/2º_PO1.1</t>
  </si>
  <si>
    <t>CN2_3º/4º_PO1.1</t>
  </si>
  <si>
    <t>CN3_1º/2º_PO1.1</t>
  </si>
  <si>
    <t>CN3_3º/4º_PO1.1</t>
  </si>
  <si>
    <t>CN1_1º/2º_PO2.1</t>
  </si>
  <si>
    <t>CN1_3º/4º_PO2.1</t>
  </si>
  <si>
    <t>CN2_1º/2º_PO2.1</t>
  </si>
  <si>
    <t>CN2_3º/4º_PO2.1</t>
  </si>
  <si>
    <t>CN3_1º/2º_PO2.1</t>
  </si>
  <si>
    <t>CN3_3º/4º_PO2.1</t>
  </si>
  <si>
    <t>CN1_1º/2º_PO3.1</t>
  </si>
  <si>
    <t>CN1_3º/4º_PO3.1</t>
  </si>
  <si>
    <t>CN2_1º/2º_PO3.1</t>
  </si>
  <si>
    <t>CN2_3º/4º_PO3.1</t>
  </si>
  <si>
    <t>CN3_1º/2º_PO3.1</t>
  </si>
  <si>
    <t>CN3_3º/4º_PO3.1</t>
  </si>
  <si>
    <t>EBS Amélia Rey Colaço (Linda-a-Velha)</t>
  </si>
  <si>
    <t>CN3D1.1</t>
  </si>
  <si>
    <t>CN3D1.2</t>
  </si>
  <si>
    <t>CN3D1.3</t>
  </si>
  <si>
    <t>CN3D1.4</t>
  </si>
  <si>
    <t>CN3D1.5</t>
  </si>
  <si>
    <t>CCCD D</t>
  </si>
  <si>
    <t>CN3D2.1</t>
  </si>
  <si>
    <t>CN3D2.2</t>
  </si>
  <si>
    <t>CN3D2.3</t>
  </si>
  <si>
    <t>CN3D2.4</t>
  </si>
  <si>
    <t>CN3D2.5</t>
  </si>
  <si>
    <t>CASPAE</t>
  </si>
  <si>
    <t>EB Alfornelos</t>
  </si>
  <si>
    <t>CN3D3.1</t>
  </si>
  <si>
    <t>CN3D3.2</t>
  </si>
  <si>
    <t>CN3D3.3</t>
  </si>
  <si>
    <t>CN3D3.4</t>
  </si>
  <si>
    <t>CN3D3.5</t>
  </si>
  <si>
    <t>CN3D4.1</t>
  </si>
  <si>
    <t>CN3D4.2</t>
  </si>
  <si>
    <t>CN3D4.3</t>
  </si>
  <si>
    <t>CN3D4.4</t>
  </si>
  <si>
    <t>CN3D4.5</t>
  </si>
  <si>
    <t>CN3D5.1</t>
  </si>
  <si>
    <t>CN3D5.2</t>
  </si>
  <si>
    <t>CN3D5.3</t>
  </si>
  <si>
    <t>CN3D5.4</t>
  </si>
  <si>
    <t>CN3D5.5</t>
  </si>
  <si>
    <t>CN3D6.1</t>
  </si>
  <si>
    <t>CN3D6.2</t>
  </si>
  <si>
    <t>CN3D6.3</t>
  </si>
  <si>
    <t>CN3D6.4</t>
  </si>
  <si>
    <t>CN3D6.5</t>
  </si>
  <si>
    <t>CN3D7.1</t>
  </si>
  <si>
    <t>CN3D7.2</t>
  </si>
  <si>
    <t>CN3D7.3</t>
  </si>
  <si>
    <t>CN3D7.4</t>
  </si>
  <si>
    <t>CN3D7.5</t>
  </si>
  <si>
    <t>CN3D8.1</t>
  </si>
  <si>
    <t>CN3D8.2</t>
  </si>
  <si>
    <t>CN3D8.3</t>
  </si>
  <si>
    <t>CN3D8.4</t>
  </si>
  <si>
    <t>CN3D8.5</t>
  </si>
  <si>
    <t>CN3D9.1</t>
  </si>
  <si>
    <t>CN3D9.2</t>
  </si>
  <si>
    <t>CN3D9.3</t>
  </si>
  <si>
    <t>CN3D9.4</t>
  </si>
  <si>
    <t>CN3D9.5</t>
  </si>
  <si>
    <t>CN3D10.1</t>
  </si>
  <si>
    <t>CN3D10.2</t>
  </si>
  <si>
    <t>CN3D10.3</t>
  </si>
  <si>
    <t>CN3D10.4</t>
  </si>
  <si>
    <t>CN3D10.5</t>
  </si>
  <si>
    <t>CN3D11.1</t>
  </si>
  <si>
    <t>CN3D11.2</t>
  </si>
  <si>
    <t>CN3D11.3</t>
  </si>
  <si>
    <t>CN3D11.4</t>
  </si>
  <si>
    <t>CN3D11.5</t>
  </si>
  <si>
    <t>CN3D12.1</t>
  </si>
  <si>
    <t>CN3D12.2</t>
  </si>
  <si>
    <t>CN3D12.3</t>
  </si>
  <si>
    <t>CN3D12.4</t>
  </si>
  <si>
    <t>CN3D12.5</t>
  </si>
  <si>
    <t>CN3D13.1</t>
  </si>
  <si>
    <t>CN3D13.2</t>
  </si>
  <si>
    <t>CN3D13.3</t>
  </si>
  <si>
    <t>CN3D13.4</t>
  </si>
  <si>
    <t>CN3D13.5</t>
  </si>
  <si>
    <t>CN3D14.1</t>
  </si>
  <si>
    <t>CN3D14.2</t>
  </si>
  <si>
    <t>CN3D14.3</t>
  </si>
  <si>
    <t>CN3D14.4</t>
  </si>
  <si>
    <t>CN3D14.5</t>
  </si>
  <si>
    <t>CN3D15.1</t>
  </si>
  <si>
    <t>CN3D15.2</t>
  </si>
  <si>
    <t>CN3D15.3</t>
  </si>
  <si>
    <t>CN3D15.4</t>
  </si>
  <si>
    <t>CN3D15.5</t>
  </si>
  <si>
    <t>CN3D16.1</t>
  </si>
  <si>
    <t>CN3D16.2</t>
  </si>
  <si>
    <t>CN3D16.3</t>
  </si>
  <si>
    <t>CN3D16.4</t>
  </si>
  <si>
    <t>CN3D16.5</t>
  </si>
  <si>
    <t>CN3D17.1</t>
  </si>
  <si>
    <t>CN3D17.2</t>
  </si>
  <si>
    <t>CN3D17.3</t>
  </si>
  <si>
    <t>CN3D17.4</t>
  </si>
  <si>
    <t>CN3D17.5</t>
  </si>
  <si>
    <t>CN3D18.1</t>
  </si>
  <si>
    <t>CN3D18.2</t>
  </si>
  <si>
    <t>CN3D18.3</t>
  </si>
  <si>
    <t>CN3D18.4</t>
  </si>
  <si>
    <t>CN3D18.5</t>
  </si>
  <si>
    <t>CN3D19.1</t>
  </si>
  <si>
    <t>CN3D19.2</t>
  </si>
  <si>
    <t>CN3D19.3</t>
  </si>
  <si>
    <t>CN3D19.4</t>
  </si>
  <si>
    <t>CN3D19.5</t>
  </si>
  <si>
    <t>CN3D20.1</t>
  </si>
  <si>
    <t>CN3D20.2</t>
  </si>
  <si>
    <t>CN3D20.3</t>
  </si>
  <si>
    <t>CN3D20.4</t>
  </si>
  <si>
    <t>CN3D20.5</t>
  </si>
  <si>
    <t>CN3D21.1</t>
  </si>
  <si>
    <t>CN3D21.2</t>
  </si>
  <si>
    <t>CN3D21.3</t>
  </si>
  <si>
    <t>CN3D21.4</t>
  </si>
  <si>
    <t>CN3D21.5</t>
  </si>
  <si>
    <t>CN3D22.1</t>
  </si>
  <si>
    <t>CN3D22.2</t>
  </si>
  <si>
    <t>CN3D22.3</t>
  </si>
  <si>
    <t>CN3D22.4</t>
  </si>
  <si>
    <t>CN3D22.5</t>
  </si>
  <si>
    <t>CN2_1º/4º_PO3.1</t>
  </si>
  <si>
    <t>CN2_1º/4º_PO3.2</t>
  </si>
  <si>
    <t>Nº</t>
  </si>
  <si>
    <t>Tiago Valente</t>
  </si>
  <si>
    <t>Henrique Gouveia</t>
  </si>
  <si>
    <t>Rui Santos</t>
  </si>
  <si>
    <t>Pedro Canaveira</t>
  </si>
  <si>
    <t>Valentina Barra</t>
  </si>
  <si>
    <t>Gabriela Marques</t>
  </si>
  <si>
    <t>Filipa Loreto</t>
  </si>
  <si>
    <t>Frederico Estrelo</t>
  </si>
  <si>
    <t>Gonçalo Monteiro</t>
  </si>
  <si>
    <t>A. Paula Costa</t>
  </si>
  <si>
    <t>Duarte Loreto</t>
  </si>
  <si>
    <t>Estela Costa</t>
  </si>
  <si>
    <t>Luduína Pedro</t>
  </si>
  <si>
    <t>Maria Cordeiro</t>
  </si>
  <si>
    <t>Ricardo Henriques</t>
  </si>
  <si>
    <t>M. Margarida Pedro</t>
  </si>
  <si>
    <t>Mariana Matos</t>
  </si>
  <si>
    <t>Jaqueline Vaz</t>
  </si>
  <si>
    <t>M. Benedita Serra</t>
  </si>
  <si>
    <t>Manuela Artur</t>
  </si>
  <si>
    <t>Margarida Morlim</t>
  </si>
  <si>
    <t>M. Carmo Rodrigues</t>
  </si>
  <si>
    <t>Fátima Costa</t>
  </si>
  <si>
    <t>Duarte Abrantes</t>
  </si>
  <si>
    <t>Leonardo Lopes</t>
  </si>
  <si>
    <t>Catarina Vilar</t>
  </si>
  <si>
    <t>Mariana Vilar</t>
  </si>
  <si>
    <t>Mafalda Matos</t>
  </si>
  <si>
    <t>André Casaleiro</t>
  </si>
  <si>
    <t>Bruno Casaleiro</t>
  </si>
  <si>
    <t>Mariana Gascão</t>
  </si>
  <si>
    <t>Sara Melo</t>
  </si>
  <si>
    <t>Renata Morlim</t>
  </si>
  <si>
    <t>Jefferson Melo</t>
  </si>
  <si>
    <t>Cristina Figueira</t>
  </si>
  <si>
    <t>Carlos Martins</t>
  </si>
  <si>
    <t>Telma Cotrim</t>
  </si>
  <si>
    <t>Santiago Lopes</t>
  </si>
  <si>
    <t>Constança Marques</t>
  </si>
  <si>
    <t>Simão Marques</t>
  </si>
  <si>
    <t>Sofia Santos</t>
  </si>
  <si>
    <t>Matilde Alves</t>
  </si>
  <si>
    <t>M. Madalena Silva</t>
  </si>
  <si>
    <t>Margarida Velho</t>
  </si>
  <si>
    <t>Diana Goulão</t>
  </si>
  <si>
    <t>Miguel Castro</t>
  </si>
  <si>
    <t>Rita Rolão</t>
  </si>
  <si>
    <t>Tiago Penas</t>
  </si>
  <si>
    <t>m</t>
  </si>
  <si>
    <t>Audiovisual</t>
  </si>
  <si>
    <t>Minuto 
(1 a 50)</t>
  </si>
  <si>
    <t>Paulo Oliveira</t>
  </si>
  <si>
    <t>Francisco Mendes</t>
  </si>
  <si>
    <t>Inês Mendes</t>
  </si>
  <si>
    <t>Fernando Seabra</t>
  </si>
  <si>
    <t>Ana Domingos</t>
  </si>
  <si>
    <t>Eva Ögren</t>
  </si>
  <si>
    <t>Leonor Quarenta</t>
  </si>
  <si>
    <t>Márcio Cunha</t>
  </si>
  <si>
    <t>Andreia Avelino</t>
  </si>
  <si>
    <t>Inês Oliveira</t>
  </si>
  <si>
    <t>Paula Antunes</t>
  </si>
  <si>
    <t>Giovana Delgado</t>
  </si>
  <si>
    <t>Ricardo Lopes</t>
  </si>
  <si>
    <t>António M. Lemos</t>
  </si>
  <si>
    <t>Gonçalo M. Santos</t>
  </si>
  <si>
    <t>Diana R. Pereira</t>
  </si>
  <si>
    <t>Sep Zoontjens</t>
  </si>
  <si>
    <t>Substituído por 1919</t>
  </si>
  <si>
    <t>Substituído por 1917</t>
  </si>
  <si>
    <t>Pedro D. Berjano</t>
  </si>
  <si>
    <t>André Berjano</t>
  </si>
  <si>
    <t>João Bigotte</t>
  </si>
  <si>
    <t>A. Carolina Rocha</t>
  </si>
  <si>
    <t>Andreia Gonçalves</t>
  </si>
  <si>
    <t>Daniela Cruz</t>
  </si>
  <si>
    <t>Diana Alves</t>
  </si>
  <si>
    <t>Joana Guedes</t>
  </si>
  <si>
    <t>João P. Silva</t>
  </si>
  <si>
    <t>Leonardo Jesus</t>
  </si>
  <si>
    <t>M. Carolina Rosa</t>
  </si>
  <si>
    <t>Marco Gomes</t>
  </si>
  <si>
    <t>Rúben Sequeira</t>
  </si>
  <si>
    <t>Telmo Gonçalves</t>
  </si>
  <si>
    <t>Substituído por 175</t>
  </si>
  <si>
    <t>Beatriz Custódio</t>
  </si>
  <si>
    <t>Isaac Lomba</t>
  </si>
  <si>
    <t>Sérgio Martins</t>
  </si>
  <si>
    <t>Duarte Santos</t>
  </si>
  <si>
    <t>Laura Antunes</t>
  </si>
  <si>
    <t>Laura Ribeiro</t>
  </si>
  <si>
    <t>Matilde Cunha</t>
  </si>
  <si>
    <t>Tiago Gouveia</t>
  </si>
  <si>
    <t>Joana Biscaia</t>
  </si>
  <si>
    <t>David Mateus</t>
  </si>
  <si>
    <t>Carolina Serafim</t>
  </si>
  <si>
    <t>Mª Leonor Oliveira</t>
  </si>
  <si>
    <t>Francisco Dias</t>
  </si>
  <si>
    <t>Rafael Lima</t>
  </si>
  <si>
    <t>Lucas Martins</t>
  </si>
  <si>
    <t>Isabella Rodrigues</t>
  </si>
  <si>
    <t>José Silva</t>
  </si>
  <si>
    <t>Laura Martins</t>
  </si>
  <si>
    <t>Mª Francisca Duarte</t>
  </si>
  <si>
    <t>Maria Portugal</t>
  </si>
  <si>
    <t>Mª Rita Figueiredo</t>
  </si>
  <si>
    <t>Mia Cabral</t>
  </si>
  <si>
    <t>Sara Duarte</t>
  </si>
  <si>
    <t>Tânia Nogueira</t>
  </si>
  <si>
    <t>José Mourão</t>
  </si>
  <si>
    <t>Catarina Araújo</t>
  </si>
  <si>
    <t>GO</t>
  </si>
  <si>
    <t>Tempo GO</t>
  </si>
  <si>
    <t>Diogo Nogueira</t>
  </si>
  <si>
    <t>Matilde Jacinto</t>
  </si>
  <si>
    <t>FPC</t>
  </si>
  <si>
    <t>Row Labels</t>
  </si>
  <si>
    <t>(blank)</t>
  </si>
  <si>
    <t>Grand Total</t>
  </si>
  <si>
    <t>Count of Sexo</t>
  </si>
  <si>
    <t>(All)</t>
  </si>
  <si>
    <t>Carla Ribeiro</t>
  </si>
  <si>
    <t>José Heleno</t>
  </si>
  <si>
    <t>Filipe Vitorino</t>
  </si>
  <si>
    <t>Carolina Valente</t>
  </si>
  <si>
    <t>Alexandre Domingues</t>
  </si>
  <si>
    <t>Lariel Mateo</t>
  </si>
  <si>
    <t>Enea Valentini</t>
  </si>
  <si>
    <t>Dianne Dijkman</t>
  </si>
  <si>
    <t>ES Ramada</t>
  </si>
  <si>
    <t>CN3D1.6</t>
  </si>
  <si>
    <t>CN3D2.6</t>
  </si>
  <si>
    <t>NCB D</t>
  </si>
  <si>
    <t>CN3D3.6</t>
  </si>
  <si>
    <t>CN3D4.6</t>
  </si>
  <si>
    <t>ADS4W B</t>
  </si>
  <si>
    <t>CN3D5.6</t>
  </si>
  <si>
    <t>CN2D1.4</t>
  </si>
  <si>
    <t>ADS4W</t>
  </si>
  <si>
    <t>CN3D6.6</t>
  </si>
  <si>
    <t>CN2D2.4</t>
  </si>
  <si>
    <t>CN2D3.4</t>
  </si>
  <si>
    <t>CN3D7.6</t>
  </si>
  <si>
    <t>CN3D9.6</t>
  </si>
  <si>
    <t>CN2D5.4</t>
  </si>
  <si>
    <t>CN3D10.6</t>
  </si>
  <si>
    <t>CN2D6.4</t>
  </si>
  <si>
    <t>CN3D11.6</t>
  </si>
  <si>
    <t>CN3D12.6</t>
  </si>
  <si>
    <t>CN3D13.6</t>
  </si>
  <si>
    <t>CN2D7.4</t>
  </si>
  <si>
    <t>CN3D14.6</t>
  </si>
  <si>
    <t>CN2D8.4</t>
  </si>
  <si>
    <t>CN3D15.6</t>
  </si>
  <si>
    <t>CN2D9.4</t>
  </si>
  <si>
    <t>CN2D10.4</t>
  </si>
  <si>
    <t>CN3D16.6</t>
  </si>
  <si>
    <t>CN3D17.6</t>
  </si>
  <si>
    <t>CN3D18.6</t>
  </si>
  <si>
    <t>CN2D11.4</t>
  </si>
  <si>
    <t>CN3D19.6</t>
  </si>
  <si>
    <t>CN2D12.4</t>
  </si>
  <si>
    <t>CN3D23.6</t>
  </si>
  <si>
    <t>CN3D20.6</t>
  </si>
  <si>
    <t>CN2D13.4</t>
  </si>
  <si>
    <t>CN2D14.4</t>
  </si>
  <si>
    <t>CN3D21.6</t>
  </si>
  <si>
    <t>CN1D16.2</t>
  </si>
  <si>
    <t>CN1D16.1</t>
  </si>
  <si>
    <t>CN2D4.4</t>
  </si>
  <si>
    <t>CN3D8.6</t>
  </si>
  <si>
    <t>CN3D22.6</t>
  </si>
  <si>
    <t>CN3D23.5</t>
  </si>
  <si>
    <t>CN3D23.1</t>
  </si>
  <si>
    <t>CN3D23.3</t>
  </si>
  <si>
    <t>CN1D17.1</t>
  </si>
  <si>
    <t>CN1D17.2</t>
  </si>
  <si>
    <t>CN3D23.4</t>
  </si>
  <si>
    <t>CN3D23.2</t>
  </si>
  <si>
    <t>CN2_1º/8º_PO2.1</t>
  </si>
  <si>
    <t>8º FR</t>
  </si>
  <si>
    <t>CN2_1º/8º_PO2.2</t>
  </si>
  <si>
    <t>7º FR</t>
  </si>
  <si>
    <t>CN2_1º/8º_PO2.3</t>
  </si>
  <si>
    <t>6º FR</t>
  </si>
  <si>
    <t>CN2_1º/8º_PO2.4</t>
  </si>
  <si>
    <t>5º FR</t>
  </si>
  <si>
    <t>CN3D24.5</t>
  </si>
  <si>
    <t>CN3D24.4</t>
  </si>
  <si>
    <t>CN1D18.2</t>
  </si>
  <si>
    <t>CN2_1º/8º_PO3.1</t>
  </si>
  <si>
    <t>1º FR</t>
  </si>
  <si>
    <t>CN2_1º/8º_PO3.2</t>
  </si>
  <si>
    <t>2º FR</t>
  </si>
  <si>
    <t>CN2_1º/8º_PO3.3</t>
  </si>
  <si>
    <t>3º FR</t>
  </si>
  <si>
    <t>CN2_1º/8º_PO3.4</t>
  </si>
  <si>
    <t>4º FR</t>
  </si>
  <si>
    <t>CN3D24.3</t>
  </si>
  <si>
    <t>CN3D24.1</t>
  </si>
  <si>
    <t>CN3D24.2</t>
  </si>
  <si>
    <t>CN1D18.1</t>
  </si>
  <si>
    <t>CN3D24.6</t>
  </si>
  <si>
    <t>CN3D25.4</t>
  </si>
  <si>
    <t>CN3D25.3</t>
  </si>
  <si>
    <t>CN3D25.1</t>
  </si>
  <si>
    <t>CN3D25.2</t>
  </si>
  <si>
    <t>CN3D25.6</t>
  </si>
  <si>
    <t>CN3D25.5</t>
  </si>
  <si>
    <t>CN1D19.1</t>
  </si>
  <si>
    <t>CN1D19.2</t>
  </si>
  <si>
    <t>V 4º FR x 5º FR</t>
  </si>
  <si>
    <t>V 3º FR x 6º FR</t>
  </si>
  <si>
    <t>CN2_5º/8º_PO2.1</t>
  </si>
  <si>
    <t>D 4º FR x 5º FR</t>
  </si>
  <si>
    <t>CN2_5º/8º_PO2.2</t>
  </si>
  <si>
    <t>D 3º FR x 6º FR</t>
  </si>
  <si>
    <t>CN3D26.6</t>
  </si>
  <si>
    <t>CN3D26.1</t>
  </si>
  <si>
    <t>CN1D20.1</t>
  </si>
  <si>
    <t>V 1º FR x 8º FR</t>
  </si>
  <si>
    <t>V 2º FR x 7º FR</t>
  </si>
  <si>
    <t>CN2_5º/8º_PO3.1</t>
  </si>
  <si>
    <t>D 1º FR x 8º FR</t>
  </si>
  <si>
    <t>CN2_5º/8º_PO3.2</t>
  </si>
  <si>
    <t>D 2º FR x 7º FR</t>
  </si>
  <si>
    <t>CN3D26.2</t>
  </si>
  <si>
    <t>CN3D26.3</t>
  </si>
  <si>
    <t>CN3D26.4</t>
  </si>
  <si>
    <t>CN3D26.5</t>
  </si>
  <si>
    <t>CN1D20.2</t>
  </si>
  <si>
    <t>CN2_5º/6º_PO2.1</t>
  </si>
  <si>
    <t>V 2º CN2_5º/8º</t>
  </si>
  <si>
    <t>CN2_7º/8º_PO2.1</t>
  </si>
  <si>
    <t>D 2º CN2_5º/8º</t>
  </si>
  <si>
    <t>CN2_5º/6º_PO3.1</t>
  </si>
  <si>
    <t>V 1º CN2_5º/8º</t>
  </si>
  <si>
    <t>CN2_7º/8º_PO3.1</t>
  </si>
  <si>
    <t>D 1º CN2_5º/8º</t>
  </si>
  <si>
    <t>TP_1ªElim.1.5</t>
  </si>
  <si>
    <t>CN2_1º/8º_PO1.1</t>
  </si>
  <si>
    <t>CN2_1º/8º_PO1.2</t>
  </si>
  <si>
    <t>CN2_1º/8º_PO1.3</t>
  </si>
  <si>
    <t>CN2_1º/8º_PO1.4</t>
  </si>
  <si>
    <t>CN2_5º/8º_PO1.1</t>
  </si>
  <si>
    <t>CN2_5º/8º_PO1.2</t>
  </si>
  <si>
    <t>V 1º CN2_1º/4º</t>
  </si>
  <si>
    <t>D 1º CN2_1º/4º</t>
  </si>
  <si>
    <t>CN2_5º/6º_PO1.1</t>
  </si>
  <si>
    <t>CN2_7º/8º_PO1.1</t>
  </si>
  <si>
    <t>V 2º CN2_1º/4º</t>
  </si>
  <si>
    <t>D 2º CN2_1º/4º</t>
  </si>
  <si>
    <t>Pav. Mun. Mário Mexia (Coimbra)</t>
  </si>
  <si>
    <t>Pav. Mun. Alto do Moinho</t>
  </si>
  <si>
    <t>ES José Gomes Ferreira (Benfica)</t>
  </si>
  <si>
    <t>Moinhos da Arroja</t>
  </si>
  <si>
    <t>Pav. Esteiro - FMH</t>
  </si>
  <si>
    <t>10 e 11 Out</t>
  </si>
  <si>
    <t>17 e 18 Out</t>
  </si>
  <si>
    <t>24 e 25 Out</t>
  </si>
  <si>
    <t>31 Out e 1 de Nov</t>
  </si>
  <si>
    <t>7 e 8 Nov</t>
  </si>
  <si>
    <t>14 e 15 Nov</t>
  </si>
  <si>
    <t>21 e 22 Nov</t>
  </si>
  <si>
    <t>28 e 29 Nov</t>
  </si>
  <si>
    <t>1 de Dez</t>
  </si>
  <si>
    <t>5 e 6 Dez</t>
  </si>
  <si>
    <t>8 de Dez</t>
  </si>
  <si>
    <t>12 e 13 Dez</t>
  </si>
  <si>
    <t>19 e 20 Dez</t>
  </si>
  <si>
    <t>9 e 10 Jan</t>
  </si>
  <si>
    <t>16 e 17 Jan</t>
  </si>
  <si>
    <t>23 e 24 Jan</t>
  </si>
  <si>
    <t>30 e 31 Jan</t>
  </si>
  <si>
    <t>13 e 14 Fev</t>
  </si>
  <si>
    <t>20 e 21 Fev</t>
  </si>
  <si>
    <t>27 e 28 Fev</t>
  </si>
  <si>
    <t>6 e 7 Mar</t>
  </si>
  <si>
    <t>13 e 14 Mar</t>
  </si>
  <si>
    <t>20 e 21 Mar</t>
  </si>
  <si>
    <t>10 e 11 Abr</t>
  </si>
  <si>
    <t>17 e 18 Abr</t>
  </si>
  <si>
    <t>24 e 25 Abr</t>
  </si>
  <si>
    <t>1 e 2 Maio</t>
  </si>
  <si>
    <t>8 e 9 Maio</t>
  </si>
  <si>
    <t>15 e 16 Mai</t>
  </si>
  <si>
    <t>22 e 23 Mai</t>
  </si>
  <si>
    <t>29 e 30 Mai</t>
  </si>
  <si>
    <t>2026/27</t>
  </si>
  <si>
    <t>Alice Bom</t>
  </si>
  <si>
    <t>Alicine Bento</t>
  </si>
  <si>
    <t>Sofia Pacheco</t>
  </si>
  <si>
    <t>Luísa Bom</t>
  </si>
  <si>
    <t>Nelson Henriques</t>
  </si>
  <si>
    <t>Santiago Gonçalves</t>
  </si>
  <si>
    <t>Santiago Lourenço</t>
  </si>
  <si>
    <t>Lara Brito</t>
  </si>
  <si>
    <t>Timea Darnadiová</t>
  </si>
  <si>
    <t>Mª Benedita Serra</t>
  </si>
  <si>
    <t>Inês Leal</t>
  </si>
  <si>
    <t>Madalena Paulino</t>
  </si>
  <si>
    <t>Anne Carmo</t>
  </si>
  <si>
    <t>Gustavo Martins</t>
  </si>
  <si>
    <t>Manuel Costa</t>
  </si>
  <si>
    <t>Sara Goes</t>
  </si>
  <si>
    <t>Heitor Freitas</t>
  </si>
  <si>
    <t>A. Rafaela Silva</t>
  </si>
  <si>
    <t>* Falta de comparência</t>
  </si>
  <si>
    <t>Pav. de Lordemão (Coimbra)</t>
  </si>
  <si>
    <t>Pav. Lordemão (Coimbra)</t>
  </si>
  <si>
    <t>* Se necessário</t>
  </si>
  <si>
    <t>* Melhor FR / Joga em casa</t>
  </si>
  <si>
    <t>Joana Ferrão</t>
  </si>
  <si>
    <t>Mª Luísa Nora</t>
  </si>
  <si>
    <r>
      <t>Boletim de jogo de Corfebol</t>
    </r>
    <r>
      <rPr>
        <b/>
        <sz val="20"/>
        <color theme="0"/>
        <rFont val="Calibri"/>
        <family val="2"/>
        <scheme val="minor"/>
      </rPr>
      <t xml:space="preserve">
</t>
    </r>
    <r>
      <rPr>
        <b/>
        <sz val="14"/>
        <color theme="0"/>
        <rFont val="Calibri"/>
        <family val="2"/>
        <scheme val="minor"/>
      </rPr>
      <t>Em vigor a partir de 30 de outubro de 2026</t>
    </r>
  </si>
  <si>
    <t>Catarina Dias</t>
  </si>
  <si>
    <t>Emily Correia</t>
  </si>
  <si>
    <t>Matilde Garrido</t>
  </si>
  <si>
    <t>Yuriy Kykot</t>
  </si>
  <si>
    <t>Luís Garrido</t>
  </si>
  <si>
    <t>Daniel Angelino</t>
  </si>
  <si>
    <t>Patrícia Matoso</t>
  </si>
  <si>
    <t>Duarte Lopes</t>
  </si>
  <si>
    <t>Francisca Gaspar</t>
  </si>
  <si>
    <t>Guilherme Ribeiro</t>
  </si>
  <si>
    <t>Miguel C. Ferreira</t>
  </si>
  <si>
    <t>Teresa Sanches</t>
  </si>
  <si>
    <t>Teresa Herdade</t>
  </si>
  <si>
    <t>Gabriel Marques</t>
  </si>
  <si>
    <t>Hercília Cacumba</t>
  </si>
  <si>
    <t>João Maia</t>
  </si>
  <si>
    <t>Samara Santos</t>
  </si>
  <si>
    <t>Tainá Moraes</t>
  </si>
  <si>
    <t>Pierre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</si>
</sst>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F400]h:mm:ss\ AM/PM"/>
    <numFmt numFmtId="166" formatCode="dd/mm/yyyy"/>
    <numFmt numFmtId="167" formatCode="dd/mm\ hh:mm"/>
  </numFmts>
  <fonts count="59" x14ac:knownFonts="1">
    <font>
      <sz val="10"/>
      <color theme="1"/>
      <name val="Arial"/>
    </font>
    <font>
      <u/>
      <sz val="11"/>
      <color indexed="4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0"/>
      <name val="Calibri"/>
      <family val="2"/>
      <scheme val="minor"/>
    </font>
    <font>
      <sz val="13"/>
      <color theme="0"/>
      <name val="Calibri"/>
      <family val="2"/>
      <scheme val="minor"/>
    </font>
    <font>
      <sz val="12.5"/>
      <color theme="0"/>
      <name val="Calibri"/>
      <family val="2"/>
      <scheme val="minor"/>
    </font>
    <font>
      <sz val="14"/>
      <name val="Calibri"/>
      <family val="2"/>
      <scheme val="minor"/>
    </font>
    <font>
      <sz val="15"/>
      <name val="Calibri"/>
      <family val="2"/>
      <scheme val="minor"/>
    </font>
    <font>
      <sz val="12"/>
      <color theme="0"/>
      <name val="Calibri"/>
      <family val="2"/>
      <scheme val="minor"/>
    </font>
    <font>
      <sz val="15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8"/>
      <color theme="0"/>
      <name val="Calibri"/>
      <family val="2"/>
      <scheme val="minor"/>
    </font>
    <font>
      <sz val="15"/>
      <color theme="0" tint="-4.9989318521683403E-2"/>
      <name val="Calibri"/>
      <family val="2"/>
      <scheme val="minor"/>
    </font>
    <font>
      <sz val="10"/>
      <name val="Calibri"/>
      <family val="2"/>
    </font>
    <font>
      <sz val="9"/>
      <name val="Calibri"/>
      <family val="2"/>
    </font>
    <font>
      <b/>
      <sz val="22"/>
      <color theme="0"/>
      <name val="Calibri"/>
      <family val="2"/>
    </font>
    <font>
      <b/>
      <sz val="22"/>
      <name val="Calibri"/>
      <family val="2"/>
    </font>
    <font>
      <b/>
      <sz val="12"/>
      <color theme="0"/>
      <name val="Calibri"/>
      <family val="2"/>
    </font>
    <font>
      <b/>
      <sz val="10"/>
      <name val="Calibri"/>
      <family val="2"/>
    </font>
    <font>
      <b/>
      <sz val="24"/>
      <color theme="0"/>
      <name val="Calibri"/>
      <family val="2"/>
    </font>
    <font>
      <sz val="18"/>
      <name val="Calibri"/>
      <family val="2"/>
    </font>
    <font>
      <b/>
      <sz val="18"/>
      <color theme="0"/>
      <name val="Calibri"/>
      <family val="2"/>
    </font>
    <font>
      <sz val="18"/>
      <color rgb="FF167519"/>
      <name val="Calibri"/>
      <family val="2"/>
    </font>
    <font>
      <sz val="10"/>
      <color rgb="FF167519"/>
      <name val="Calibri"/>
      <family val="2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0"/>
      <name val="Calibri"/>
      <family val="2"/>
    </font>
    <font>
      <sz val="12.5"/>
      <color theme="0"/>
      <name val="Calibri"/>
      <family val="2"/>
    </font>
    <font>
      <sz val="15"/>
      <color theme="0"/>
      <name val="Calibri"/>
      <family val="2"/>
    </font>
    <font>
      <sz val="12.5"/>
      <color indexed="5"/>
      <name val="Calibri"/>
      <family val="2"/>
    </font>
    <font>
      <sz val="15"/>
      <name val="Calibri"/>
      <family val="2"/>
    </font>
    <font>
      <sz val="11"/>
      <color indexed="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.5"/>
      <color theme="0" tint="-0.14999847407452621"/>
      <name val="Calibri"/>
      <family val="2"/>
    </font>
    <font>
      <sz val="12"/>
      <color theme="0" tint="-0.14999847407452621"/>
      <name val="Calibri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rgb="FF00B0F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67519"/>
        <bgColor indexed="31"/>
      </patternFill>
    </fill>
    <fill>
      <patternFill patternType="solid">
        <fgColor theme="1" tint="0.34998626667073579"/>
        <bgColor indexed="26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rgb="FF0D5388"/>
        <bgColor indexed="31"/>
      </patternFill>
    </fill>
    <fill>
      <patternFill patternType="solid">
        <fgColor rgb="FF0D5388"/>
        <bgColor rgb="FF0D5388"/>
      </patternFill>
    </fill>
    <fill>
      <patternFill patternType="solid">
        <fgColor rgb="FF0D5388"/>
        <bgColor indexed="26"/>
      </patternFill>
    </fill>
    <fill>
      <patternFill patternType="solid">
        <fgColor theme="0" tint="-0.34998626667073579"/>
        <bgColor indexed="26"/>
      </patternFill>
    </fill>
    <fill>
      <patternFill patternType="solid">
        <fgColor rgb="FFBFBFBF"/>
        <bgColor indexed="26"/>
      </patternFill>
    </fill>
    <fill>
      <patternFill patternType="solid">
        <fgColor rgb="FF910228"/>
        <bgColor indexed="31"/>
      </patternFill>
    </fill>
    <fill>
      <patternFill patternType="solid">
        <fgColor rgb="FF0C5388"/>
        <bgColor rgb="FF0C5388"/>
      </patternFill>
    </fill>
    <fill>
      <patternFill patternType="solid">
        <fgColor rgb="FFB7DEE8"/>
        <bgColor rgb="FFB7DEE8"/>
      </patternFill>
    </fill>
    <fill>
      <patternFill patternType="solid">
        <fgColor rgb="FFD8E4BC"/>
        <bgColor rgb="FFD8E4BC"/>
      </patternFill>
    </fill>
    <fill>
      <patternFill patternType="solid">
        <fgColor rgb="FFE6B8B7"/>
        <bgColor rgb="FFE6B8B7"/>
      </patternFill>
    </fill>
    <fill>
      <patternFill patternType="solid">
        <fgColor rgb="FFCCC0DA"/>
        <bgColor rgb="FFCCC0DA"/>
      </patternFill>
    </fill>
    <fill>
      <patternFill patternType="solid">
        <fgColor rgb="FFFAD5B4"/>
        <bgColor rgb="FFFAD5B4"/>
      </patternFill>
    </fill>
    <fill>
      <patternFill patternType="solid">
        <fgColor theme="1" tint="0.34998626667073579"/>
        <bgColor theme="1" tint="0.34998626667073579"/>
      </patternFill>
    </fill>
    <fill>
      <patternFill patternType="solid">
        <fgColor rgb="FF0C5388"/>
        <bgColor indexed="31"/>
      </patternFill>
    </fill>
    <fill>
      <patternFill patternType="solid">
        <fgColor theme="1" tint="0.34998626667073579"/>
        <bgColor indexed="31"/>
      </patternFill>
    </fill>
    <fill>
      <patternFill patternType="solid">
        <fgColor theme="3"/>
        <bgColor theme="3"/>
      </patternFill>
    </fill>
    <fill>
      <patternFill patternType="solid">
        <fgColor theme="0" tint="-0.499984740745262"/>
        <bgColor theme="0" tint="-0.499984740745262"/>
      </patternFill>
    </fill>
    <fill>
      <patternFill patternType="solid">
        <fgColor rgb="FFC00000"/>
        <bgColor rgb="FFC00000"/>
      </patternFill>
    </fill>
    <fill>
      <patternFill patternType="solid">
        <fgColor theme="1"/>
        <bgColor theme="1"/>
      </patternFill>
    </fill>
    <fill>
      <patternFill patternType="solid">
        <fgColor theme="3"/>
        <bgColor indexed="31"/>
      </patternFill>
    </fill>
    <fill>
      <patternFill patternType="solid">
        <fgColor theme="3"/>
        <bgColor indexed="26"/>
      </patternFill>
    </fill>
    <fill>
      <patternFill patternType="solid">
        <fgColor theme="5" tint="0.59999389629810485"/>
        <bgColor indexed="26"/>
      </patternFill>
    </fill>
    <fill>
      <patternFill patternType="solid">
        <fgColor rgb="FFC000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/>
      <right style="thin">
        <color theme="0"/>
      </right>
      <top/>
      <bottom/>
      <diagonal style="thin">
        <color theme="0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">
    <xf numFmtId="0" fontId="0" fillId="0" borderId="0"/>
    <xf numFmtId="0" fontId="1" fillId="0" borderId="0" applyNumberFormat="0" applyFill="0" applyBorder="0" applyProtection="0">
      <alignment vertical="top"/>
      <protection locked="0"/>
    </xf>
    <xf numFmtId="0" fontId="2" fillId="0" borderId="0"/>
    <xf numFmtId="0" fontId="3" fillId="0" borderId="0"/>
  </cellStyleXfs>
  <cellXfs count="21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1" fontId="1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5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/>
    </xf>
    <xf numFmtId="1" fontId="12" fillId="9" borderId="5" xfId="0" applyNumberFormat="1" applyFont="1" applyFill="1" applyBorder="1" applyAlignment="1">
      <alignment horizontal="center" vertical="center" wrapText="1"/>
    </xf>
    <xf numFmtId="1" fontId="19" fillId="10" borderId="5" xfId="0" applyNumberFormat="1" applyFont="1" applyFill="1" applyBorder="1" applyAlignment="1" applyProtection="1">
      <alignment horizontal="center" vertical="center" wrapText="1"/>
      <protection locked="0"/>
    </xf>
    <xf numFmtId="1" fontId="20" fillId="1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9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16" fillId="4" borderId="5" xfId="0" applyNumberFormat="1" applyFont="1" applyFill="1" applyBorder="1" applyAlignment="1" applyProtection="1">
      <alignment horizontal="center" vertical="center"/>
      <protection locked="0"/>
    </xf>
    <xf numFmtId="1" fontId="15" fillId="0" borderId="0" xfId="0" applyNumberFormat="1" applyFont="1" applyAlignment="1">
      <alignment horizontal="center" vertical="center" wrapText="1"/>
    </xf>
    <xf numFmtId="49" fontId="19" fillId="11" borderId="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center" wrapText="1"/>
    </xf>
    <xf numFmtId="1" fontId="22" fillId="3" borderId="5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4" borderId="5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/>
    </xf>
    <xf numFmtId="1" fontId="35" fillId="0" borderId="0" xfId="0" applyNumberFormat="1" applyFont="1" applyAlignment="1">
      <alignment horizontal="center" vertical="center"/>
    </xf>
    <xf numFmtId="22" fontId="35" fillId="0" borderId="0" xfId="0" applyNumberFormat="1" applyFont="1" applyAlignment="1">
      <alignment horizontal="center"/>
    </xf>
    <xf numFmtId="1" fontId="36" fillId="8" borderId="10" xfId="0" applyNumberFormat="1" applyFont="1" applyFill="1" applyBorder="1" applyAlignment="1">
      <alignment horizontal="center" vertical="center"/>
    </xf>
    <xf numFmtId="0" fontId="36" fillId="8" borderId="12" xfId="0" applyFont="1" applyFill="1" applyBorder="1" applyAlignment="1">
      <alignment horizontal="center"/>
    </xf>
    <xf numFmtId="1" fontId="37" fillId="13" borderId="2" xfId="1" applyNumberFormat="1" applyFont="1" applyFill="1" applyBorder="1" applyAlignment="1" applyProtection="1">
      <alignment horizontal="center"/>
    </xf>
    <xf numFmtId="1" fontId="38" fillId="14" borderId="2" xfId="0" applyNumberFormat="1" applyFont="1" applyFill="1" applyBorder="1" applyAlignment="1">
      <alignment horizontal="center" vertical="center"/>
    </xf>
    <xf numFmtId="1" fontId="38" fillId="15" borderId="2" xfId="0" applyNumberFormat="1" applyFont="1" applyFill="1" applyBorder="1" applyAlignment="1">
      <alignment horizontal="center" vertical="center"/>
    </xf>
    <xf numFmtId="1" fontId="38" fillId="16" borderId="2" xfId="0" applyNumberFormat="1" applyFont="1" applyFill="1" applyBorder="1" applyAlignment="1">
      <alignment horizontal="center" vertical="center"/>
    </xf>
    <xf numFmtId="1" fontId="38" fillId="17" borderId="2" xfId="0" applyNumberFormat="1" applyFont="1" applyFill="1" applyBorder="1" applyAlignment="1">
      <alignment horizontal="center" vertical="center"/>
    </xf>
    <xf numFmtId="1" fontId="38" fillId="18" borderId="2" xfId="0" applyNumberFormat="1" applyFont="1" applyFill="1" applyBorder="1" applyAlignment="1">
      <alignment horizontal="center" vertical="center"/>
    </xf>
    <xf numFmtId="0" fontId="35" fillId="0" borderId="0" xfId="3" applyFont="1" applyAlignment="1">
      <alignment horizontal="center"/>
    </xf>
    <xf numFmtId="22" fontId="35" fillId="0" borderId="0" xfId="3" applyNumberFormat="1" applyFont="1" applyAlignment="1">
      <alignment horizontal="center"/>
    </xf>
    <xf numFmtId="49" fontId="35" fillId="0" borderId="0" xfId="3" applyNumberFormat="1" applyFont="1" applyAlignment="1">
      <alignment horizontal="center"/>
    </xf>
    <xf numFmtId="1" fontId="39" fillId="0" borderId="0" xfId="2" applyNumberFormat="1" applyFont="1" applyAlignment="1">
      <alignment horizontal="center" vertical="center"/>
    </xf>
    <xf numFmtId="0" fontId="35" fillId="0" borderId="0" xfId="2" applyFont="1" applyAlignment="1">
      <alignment horizontal="center"/>
    </xf>
    <xf numFmtId="22" fontId="35" fillId="0" borderId="0" xfId="2" applyNumberFormat="1" applyFont="1" applyAlignment="1">
      <alignment horizontal="center"/>
    </xf>
    <xf numFmtId="1" fontId="35" fillId="0" borderId="0" xfId="2" applyNumberFormat="1" applyFont="1" applyAlignment="1">
      <alignment horizontal="center" vertical="center"/>
    </xf>
    <xf numFmtId="0" fontId="35" fillId="0" borderId="0" xfId="0" applyFont="1"/>
    <xf numFmtId="0" fontId="41" fillId="7" borderId="6" xfId="0" applyFont="1" applyFill="1" applyBorder="1" applyAlignment="1">
      <alignment horizontal="center" vertical="center" wrapText="1"/>
    </xf>
    <xf numFmtId="165" fontId="42" fillId="19" borderId="5" xfId="0" applyNumberFormat="1" applyFont="1" applyFill="1" applyBorder="1" applyAlignment="1">
      <alignment horizontal="center" vertical="center"/>
    </xf>
    <xf numFmtId="0" fontId="42" fillId="19" borderId="5" xfId="0" applyFont="1" applyFill="1" applyBorder="1" applyAlignment="1">
      <alignment horizontal="center" vertical="center"/>
    </xf>
    <xf numFmtId="0" fontId="41" fillId="7" borderId="5" xfId="0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center" vertical="center" wrapText="1"/>
    </xf>
    <xf numFmtId="0" fontId="41" fillId="19" borderId="5" xfId="0" applyFont="1" applyFill="1" applyBorder="1" applyAlignment="1">
      <alignment horizontal="center" vertical="center"/>
    </xf>
    <xf numFmtId="0" fontId="44" fillId="6" borderId="5" xfId="0" applyFont="1" applyFill="1" applyBorder="1" applyAlignment="1" applyProtection="1">
      <alignment horizontal="center" vertical="center"/>
      <protection locked="0"/>
    </xf>
    <xf numFmtId="0" fontId="42" fillId="19" borderId="2" xfId="0" applyFont="1" applyFill="1" applyBorder="1" applyAlignment="1">
      <alignment horizontal="center" vertical="center"/>
    </xf>
    <xf numFmtId="0" fontId="38" fillId="0" borderId="0" xfId="0" applyFont="1"/>
    <xf numFmtId="0" fontId="38" fillId="0" borderId="0" xfId="2" applyFont="1" applyAlignment="1" applyProtection="1">
      <alignment horizontal="center" vertical="center"/>
      <protection hidden="1"/>
    </xf>
    <xf numFmtId="0" fontId="2" fillId="0" borderId="0" xfId="2" applyProtection="1">
      <protection hidden="1"/>
    </xf>
    <xf numFmtId="0" fontId="38" fillId="0" borderId="13" xfId="2" applyFont="1" applyBorder="1" applyAlignment="1" applyProtection="1">
      <alignment horizontal="center" vertical="center"/>
      <protection hidden="1"/>
    </xf>
    <xf numFmtId="0" fontId="38" fillId="0" borderId="13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/>
    </xf>
    <xf numFmtId="0" fontId="38" fillId="0" borderId="13" xfId="0" applyFont="1" applyBorder="1"/>
    <xf numFmtId="0" fontId="45" fillId="0" borderId="13" xfId="0" applyFont="1" applyBorder="1"/>
    <xf numFmtId="0" fontId="2" fillId="0" borderId="13" xfId="0" applyFont="1" applyBorder="1" applyAlignment="1">
      <alignment horizontal="center"/>
    </xf>
    <xf numFmtId="0" fontId="4" fillId="0" borderId="0" xfId="0" applyFont="1"/>
    <xf numFmtId="0" fontId="46" fillId="24" borderId="0" xfId="0" applyFont="1" applyFill="1" applyAlignment="1">
      <alignment horizontal="center"/>
    </xf>
    <xf numFmtId="0" fontId="4" fillId="25" borderId="5" xfId="0" applyFont="1" applyFill="1" applyBorder="1"/>
    <xf numFmtId="0" fontId="17" fillId="7" borderId="2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7" fillId="26" borderId="5" xfId="0" applyFont="1" applyFill="1" applyBorder="1" applyAlignment="1">
      <alignment horizontal="center" vertical="center" wrapText="1"/>
    </xf>
    <xf numFmtId="49" fontId="17" fillId="7" borderId="5" xfId="0" applyNumberFormat="1" applyFont="1" applyFill="1" applyBorder="1" applyAlignment="1">
      <alignment horizontal="center" vertical="center" wrapText="1"/>
    </xf>
    <xf numFmtId="0" fontId="47" fillId="5" borderId="5" xfId="0" applyFont="1" applyFill="1" applyBorder="1" applyAlignment="1">
      <alignment horizontal="center" vertical="center" wrapText="1"/>
    </xf>
    <xf numFmtId="0" fontId="17" fillId="21" borderId="5" xfId="0" applyFont="1" applyFill="1" applyBorder="1" applyAlignment="1">
      <alignment horizontal="center" vertical="center" wrapText="1"/>
    </xf>
    <xf numFmtId="0" fontId="17" fillId="27" borderId="5" xfId="0" applyFont="1" applyFill="1" applyBorder="1" applyAlignment="1" applyProtection="1">
      <alignment horizontal="center" vertical="center" wrapText="1"/>
      <protection locked="0"/>
    </xf>
    <xf numFmtId="0" fontId="9" fillId="28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7" fillId="29" borderId="5" xfId="0" applyFont="1" applyFill="1" applyBorder="1" applyAlignment="1" applyProtection="1">
      <alignment horizontal="center" vertical="center" wrapText="1"/>
      <protection locked="0"/>
    </xf>
    <xf numFmtId="0" fontId="48" fillId="24" borderId="5" xfId="0" applyFont="1" applyFill="1" applyBorder="1"/>
    <xf numFmtId="0" fontId="9" fillId="4" borderId="2" xfId="0" applyFont="1" applyFill="1" applyBorder="1" applyAlignment="1">
      <alignment horizontal="center" vertical="center" wrapText="1"/>
    </xf>
    <xf numFmtId="0" fontId="37" fillId="23" borderId="19" xfId="2" applyFont="1" applyFill="1" applyBorder="1" applyAlignment="1" applyProtection="1">
      <alignment horizontal="center" vertical="center"/>
      <protection hidden="1"/>
    </xf>
    <xf numFmtId="0" fontId="38" fillId="0" borderId="15" xfId="2" applyFont="1" applyBorder="1" applyAlignment="1" applyProtection="1">
      <alignment horizontal="center" vertical="center"/>
      <protection hidden="1"/>
    </xf>
    <xf numFmtId="0" fontId="37" fillId="23" borderId="24" xfId="2" applyFont="1" applyFill="1" applyBorder="1" applyAlignment="1" applyProtection="1">
      <alignment horizontal="center" vertical="center"/>
      <protection hidden="1"/>
    </xf>
    <xf numFmtId="0" fontId="37" fillId="22" borderId="0" xfId="2" applyFont="1" applyFill="1" applyAlignment="1" applyProtection="1">
      <alignment vertical="center"/>
      <protection hidden="1"/>
    </xf>
    <xf numFmtId="0" fontId="37" fillId="22" borderId="13" xfId="0" applyFont="1" applyFill="1" applyBorder="1"/>
    <xf numFmtId="0" fontId="37" fillId="22" borderId="0" xfId="2" applyFont="1" applyFill="1" applyProtection="1">
      <protection hidden="1"/>
    </xf>
    <xf numFmtId="0" fontId="37" fillId="22" borderId="19" xfId="0" applyFont="1" applyFill="1" applyBorder="1"/>
    <xf numFmtId="0" fontId="14" fillId="8" borderId="5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31" borderId="5" xfId="0" applyFont="1" applyFill="1" applyBorder="1" applyAlignment="1" applyProtection="1">
      <alignment horizontal="center" vertical="center"/>
      <protection locked="0"/>
    </xf>
    <xf numFmtId="0" fontId="12" fillId="7" borderId="6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55" fillId="18" borderId="2" xfId="0" applyNumberFormat="1" applyFont="1" applyFill="1" applyBorder="1" applyAlignment="1">
      <alignment horizontal="center" vertical="center"/>
    </xf>
    <xf numFmtId="1" fontId="53" fillId="18" borderId="2" xfId="0" applyNumberFormat="1" applyFont="1" applyFill="1" applyBorder="1" applyAlignment="1">
      <alignment horizontal="center" vertical="center"/>
    </xf>
    <xf numFmtId="1" fontId="36" fillId="8" borderId="25" xfId="0" applyNumberFormat="1" applyFont="1" applyFill="1" applyBorder="1" applyAlignment="1">
      <alignment horizontal="center" vertical="center"/>
    </xf>
    <xf numFmtId="0" fontId="36" fillId="8" borderId="25" xfId="0" applyFont="1" applyFill="1" applyBorder="1" applyAlignment="1">
      <alignment horizontal="center"/>
    </xf>
    <xf numFmtId="22" fontId="36" fillId="8" borderId="25" xfId="0" applyNumberFormat="1" applyFont="1" applyFill="1" applyBorder="1" applyAlignment="1">
      <alignment horizontal="center"/>
    </xf>
    <xf numFmtId="0" fontId="54" fillId="32" borderId="22" xfId="0" applyFont="1" applyFill="1" applyBorder="1" applyAlignment="1">
      <alignment vertical="center"/>
    </xf>
    <xf numFmtId="0" fontId="56" fillId="32" borderId="22" xfId="0" applyFont="1" applyFill="1" applyBorder="1" applyAlignment="1">
      <alignment horizontal="center" vertical="center"/>
    </xf>
    <xf numFmtId="0" fontId="57" fillId="33" borderId="22" xfId="0" applyFont="1" applyFill="1" applyBorder="1" applyAlignment="1">
      <alignment horizontal="center" vertical="center"/>
    </xf>
    <xf numFmtId="0" fontId="57" fillId="35" borderId="22" xfId="0" applyFont="1" applyFill="1" applyBorder="1" applyAlignment="1">
      <alignment horizontal="center" vertical="center"/>
    </xf>
    <xf numFmtId="0" fontId="57" fillId="34" borderId="22" xfId="0" applyFont="1" applyFill="1" applyBorder="1" applyAlignment="1">
      <alignment horizontal="center" vertical="center"/>
    </xf>
    <xf numFmtId="0" fontId="57" fillId="36" borderId="22" xfId="0" applyFont="1" applyFill="1" applyBorder="1" applyAlignment="1">
      <alignment horizontal="center" vertical="center"/>
    </xf>
    <xf numFmtId="0" fontId="57" fillId="37" borderId="22" xfId="0" applyFont="1" applyFill="1" applyBorder="1" applyAlignment="1">
      <alignment horizontal="center" vertical="center"/>
    </xf>
    <xf numFmtId="0" fontId="54" fillId="30" borderId="22" xfId="0" applyFont="1" applyFill="1" applyBorder="1" applyAlignment="1">
      <alignment vertical="center"/>
    </xf>
    <xf numFmtId="0" fontId="58" fillId="32" borderId="22" xfId="0" applyFont="1" applyFill="1" applyBorder="1" applyAlignment="1">
      <alignment vertical="center"/>
    </xf>
    <xf numFmtId="167" fontId="56" fillId="32" borderId="22" xfId="0" applyNumberFormat="1" applyFont="1" applyFill="1" applyBorder="1" applyAlignment="1">
      <alignment horizontal="center" vertical="center"/>
    </xf>
    <xf numFmtId="167" fontId="57" fillId="33" borderId="22" xfId="0" applyNumberFormat="1" applyFont="1" applyFill="1" applyBorder="1" applyAlignment="1">
      <alignment horizontal="center" vertical="center"/>
    </xf>
    <xf numFmtId="167" fontId="57" fillId="35" borderId="22" xfId="0" applyNumberFormat="1" applyFont="1" applyFill="1" applyBorder="1" applyAlignment="1">
      <alignment horizontal="center" vertical="center"/>
    </xf>
    <xf numFmtId="167" fontId="57" fillId="34" borderId="22" xfId="0" applyNumberFormat="1" applyFont="1" applyFill="1" applyBorder="1" applyAlignment="1">
      <alignment horizontal="center" vertical="center"/>
    </xf>
    <xf numFmtId="167" fontId="57" fillId="36" borderId="22" xfId="0" applyNumberFormat="1" applyFont="1" applyFill="1" applyBorder="1" applyAlignment="1">
      <alignment horizontal="center" vertical="center"/>
    </xf>
    <xf numFmtId="167" fontId="54" fillId="30" borderId="22" xfId="0" applyNumberFormat="1" applyFont="1" applyFill="1" applyBorder="1" applyAlignment="1">
      <alignment vertical="center"/>
    </xf>
    <xf numFmtId="167" fontId="57" fillId="37" borderId="22" xfId="0" applyNumberFormat="1" applyFont="1" applyFill="1" applyBorder="1" applyAlignment="1">
      <alignment horizontal="center" vertical="center"/>
    </xf>
    <xf numFmtId="167" fontId="54" fillId="32" borderId="22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6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166" fontId="8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 applyProtection="1">
      <alignment horizontal="center" vertical="center"/>
      <protection locked="0"/>
    </xf>
    <xf numFmtId="164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16" fillId="4" borderId="3" xfId="0" applyFont="1" applyFill="1" applyBorder="1" applyAlignment="1" applyProtection="1">
      <alignment horizontal="center" vertical="center"/>
      <protection locked="0"/>
    </xf>
    <xf numFmtId="0" fontId="16" fillId="4" borderId="4" xfId="0" applyFont="1" applyFill="1" applyBorder="1" applyAlignment="1" applyProtection="1">
      <alignment horizontal="center" vertical="center"/>
      <protection locked="0"/>
    </xf>
    <xf numFmtId="0" fontId="12" fillId="7" borderId="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/>
    </xf>
    <xf numFmtId="0" fontId="28" fillId="7" borderId="13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 wrapText="1"/>
    </xf>
    <xf numFmtId="0" fontId="31" fillId="0" borderId="13" xfId="0" applyFont="1" applyBorder="1" applyAlignment="1" applyProtection="1">
      <alignment horizontal="left" vertical="center" wrapText="1"/>
      <protection locked="0"/>
    </xf>
    <xf numFmtId="0" fontId="28" fillId="2" borderId="15" xfId="0" applyFont="1" applyFill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0" fontId="32" fillId="2" borderId="17" xfId="0" applyFont="1" applyFill="1" applyBorder="1" applyAlignment="1">
      <alignment horizontal="center" vertical="center" wrapText="1"/>
    </xf>
    <xf numFmtId="0" fontId="32" fillId="2" borderId="18" xfId="0" applyFont="1" applyFill="1" applyBorder="1" applyAlignment="1">
      <alignment horizontal="center" vertical="center" wrapText="1"/>
    </xf>
    <xf numFmtId="0" fontId="32" fillId="12" borderId="15" xfId="0" applyFont="1" applyFill="1" applyBorder="1" applyAlignment="1">
      <alignment horizontal="center" vertical="center" wrapText="1"/>
    </xf>
    <xf numFmtId="0" fontId="32" fillId="12" borderId="16" xfId="0" applyFont="1" applyFill="1" applyBorder="1" applyAlignment="1">
      <alignment horizontal="center" vertical="center" wrapText="1"/>
    </xf>
    <xf numFmtId="0" fontId="32" fillId="12" borderId="17" xfId="0" applyFont="1" applyFill="1" applyBorder="1" applyAlignment="1">
      <alignment horizontal="center" vertical="center" wrapText="1"/>
    </xf>
    <xf numFmtId="0" fontId="32" fillId="12" borderId="18" xfId="0" applyFont="1" applyFill="1" applyBorder="1" applyAlignment="1">
      <alignment horizontal="center" vertical="center" wrapText="1"/>
    </xf>
    <xf numFmtId="0" fontId="33" fillId="0" borderId="19" xfId="0" applyFont="1" applyBorder="1" applyAlignment="1" applyProtection="1">
      <alignment horizontal="center" vertical="center" wrapText="1"/>
      <protection locked="0"/>
    </xf>
    <xf numFmtId="0" fontId="33" fillId="0" borderId="20" xfId="0" applyFont="1" applyBorder="1" applyAlignment="1" applyProtection="1">
      <alignment horizontal="center" vertical="center" wrapText="1"/>
      <protection locked="0"/>
    </xf>
    <xf numFmtId="0" fontId="34" fillId="0" borderId="20" xfId="0" applyFont="1" applyBorder="1" applyAlignment="1" applyProtection="1">
      <alignment horizontal="center" vertical="center" wrapText="1"/>
      <protection locked="0"/>
    </xf>
    <xf numFmtId="0" fontId="34" fillId="0" borderId="21" xfId="0" applyFont="1" applyBorder="1" applyAlignment="1" applyProtection="1">
      <alignment horizontal="center" vertical="center" wrapText="1"/>
      <protection locked="0"/>
    </xf>
    <xf numFmtId="0" fontId="32" fillId="2" borderId="13" xfId="0" applyFont="1" applyFill="1" applyBorder="1" applyAlignment="1">
      <alignment horizontal="center" vertical="center" wrapText="1"/>
    </xf>
    <xf numFmtId="0" fontId="31" fillId="6" borderId="16" xfId="0" applyFont="1" applyFill="1" applyBorder="1" applyAlignment="1" applyProtection="1">
      <alignment horizontal="left" vertical="center" wrapText="1"/>
      <protection locked="0"/>
    </xf>
    <xf numFmtId="0" fontId="31" fillId="6" borderId="17" xfId="0" applyFont="1" applyFill="1" applyBorder="1" applyAlignment="1" applyProtection="1">
      <alignment horizontal="left" vertical="center" wrapText="1"/>
      <protection locked="0"/>
    </xf>
    <xf numFmtId="0" fontId="31" fillId="6" borderId="18" xfId="0" applyFont="1" applyFill="1" applyBorder="1" applyAlignment="1" applyProtection="1">
      <alignment horizontal="left" vertical="center" wrapText="1"/>
      <protection locked="0"/>
    </xf>
    <xf numFmtId="16" fontId="35" fillId="0" borderId="0" xfId="1" applyNumberFormat="1" applyFont="1" applyAlignment="1" applyProtection="1">
      <alignment horizontal="center"/>
    </xf>
    <xf numFmtId="0" fontId="40" fillId="2" borderId="6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 wrapText="1"/>
    </xf>
    <xf numFmtId="0" fontId="42" fillId="20" borderId="5" xfId="0" applyFont="1" applyFill="1" applyBorder="1" applyAlignment="1">
      <alignment horizontal="center" vertical="center" wrapText="1"/>
    </xf>
    <xf numFmtId="0" fontId="42" fillId="21" borderId="5" xfId="0" applyFont="1" applyFill="1" applyBorder="1" applyAlignment="1">
      <alignment horizontal="center" vertical="center" wrapText="1"/>
    </xf>
    <xf numFmtId="0" fontId="46" fillId="24" borderId="10" xfId="0" applyFont="1" applyFill="1" applyBorder="1" applyAlignment="1">
      <alignment horizontal="center"/>
    </xf>
    <xf numFmtId="0" fontId="46" fillId="24" borderId="11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</cellXfs>
  <cellStyles count="4">
    <cellStyle name="Hiperligação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130">
    <dxf>
      <fill>
        <patternFill patternType="solid">
          <fgColor indexed="26"/>
          <bgColor indexed="26"/>
        </patternFill>
      </fill>
    </dxf>
    <dxf>
      <fill>
        <patternFill patternType="solid">
          <fgColor theme="5" tint="0.59996337778862885"/>
          <bgColor theme="5" tint="0.59996337778862885"/>
        </patternFill>
      </fill>
    </dxf>
    <dxf>
      <fill>
        <patternFill patternType="solid">
          <fgColor indexed="26"/>
          <bgColor indexed="26"/>
        </patternFill>
      </fill>
    </dxf>
    <dxf>
      <fill>
        <patternFill patternType="solid">
          <fgColor theme="5" tint="0.59996337778862885"/>
          <bgColor theme="5" tint="0.5999633777886288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8585"/>
          <bgColor rgb="FFFF85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8585"/>
          <bgColor rgb="FFFF858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>
          <bgColor rgb="FFFFFF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99FF"/>
          <bgColor rgb="FFFF99FF"/>
        </patternFill>
      </fill>
    </dxf>
    <dxf>
      <fill>
        <patternFill patternType="solid">
          <fgColor rgb="FFE6B8B7"/>
          <bgColor rgb="FFE6B8B7"/>
        </patternFill>
      </fill>
    </dxf>
    <dxf>
      <fill>
        <patternFill patternType="solid">
          <fgColor rgb="FFFAD5B4"/>
          <bgColor rgb="FFFAD5B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2EFF33"/>
          <bgColor rgb="FF2EFF33"/>
        </patternFill>
      </fill>
    </dxf>
    <dxf>
      <fill>
        <patternFill patternType="solid">
          <fgColor rgb="FF2EFF33"/>
          <bgColor rgb="FF2EFF33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indexed="5"/>
      </font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CD5B4"/>
          <bgColor rgb="FFFCD5B4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2EFF33"/>
          <bgColor rgb="FF2EFF33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2EFF33"/>
          <bgColor rgb="FF2EFF33"/>
        </patternFill>
      </fill>
    </dxf>
    <dxf>
      <font>
        <u val="none"/>
      </font>
      <fill>
        <patternFill patternType="solid">
          <fgColor rgb="FF00FA00"/>
          <bgColor rgb="FF00FA0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u val="none"/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indexed="5"/>
      </font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CD5B4"/>
          <bgColor rgb="FFFCD5B4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indexed="5"/>
          <bgColor indexed="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0" tint="-0.499984740745262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1"/>
    </dxf>
    <dxf>
      <border outline="0">
        <right style="thin">
          <color auto="1"/>
        </right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3"/>
          <bgColor theme="3"/>
        </patternFill>
      </fill>
      <alignment horizontal="general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0" indent="0" justifyLastLine="0" shrinkToFit="0" readingOrder="0"/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numFmt numFmtId="167" formatCode="dd/mm\ hh:mm"/>
      <alignment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u val="none"/>
        <vertAlign val="baseline"/>
        <sz val="11"/>
        <name val="Calibri"/>
        <scheme val="minor"/>
      </font>
      <numFmt numFmtId="1" formatCode="0"/>
      <fill>
        <patternFill patternType="solid">
          <fgColor rgb="FFFAD5B4"/>
          <bgColor rgb="FFFAD5B4"/>
        </patternFill>
      </fill>
      <alignment horizontal="center" vertical="center" textRotation="0" wrapText="0" relativeIndent="0" shrinkToFit="0"/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colors>
    <mruColors>
      <color rgb="FFBFBFB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0</xdr:row>
      <xdr:rowOff>127000</xdr:rowOff>
    </xdr:from>
    <xdr:to>
      <xdr:col>3</xdr:col>
      <xdr:colOff>266421</xdr:colOff>
      <xdr:row>2</xdr:row>
      <xdr:rowOff>466725</xdr:rowOff>
    </xdr:to>
    <xdr:pic>
      <xdr:nvPicPr>
        <xdr:cNvPr id="2" name="Imagem 1" descr="FP Corfebo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12750" y="127000"/>
          <a:ext cx="1806296" cy="19208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279400</xdr:colOff>
      <xdr:row>15</xdr:row>
      <xdr:rowOff>279400</xdr:rowOff>
    </xdr:from>
    <xdr:to>
      <xdr:col>16</xdr:col>
      <xdr:colOff>165100</xdr:colOff>
      <xdr:row>15</xdr:row>
      <xdr:rowOff>1336800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0617200" y="12700000"/>
          <a:ext cx="2222500" cy="10574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ão Pedro da Costa Henriques de Almeida" refreshedDate="46326.512761458333" createdVersion="8" refreshedVersion="8" minRefreshableVersion="3" recordCount="3061" xr:uid="{96025C9C-F9D6-4C14-B662-47EF52806336}">
  <cacheSource type="worksheet">
    <worksheetSource name="Table2"/>
  </cacheSource>
  <cacheFields count="13">
    <cacheField name="Nº" numFmtId="0">
      <sharedItems containsSemiMixedTypes="0" containsString="0" containsNumber="1" containsInteger="1" minValue="1" maxValue="11100"/>
    </cacheField>
    <cacheField name="Nome" numFmtId="0">
      <sharedItems containsBlank="1"/>
    </cacheField>
    <cacheField name="Sexo" numFmtId="0">
      <sharedItems containsBlank="1" count="4">
        <m/>
        <s v="M"/>
        <s v="F"/>
        <s v="D" u="1"/>
      </sharedItems>
    </cacheField>
    <cacheField name="Jog" numFmtId="0">
      <sharedItems containsBlank="1" count="2">
        <m/>
        <s v="x"/>
      </sharedItems>
    </cacheField>
    <cacheField name="Árb" numFmtId="0">
      <sharedItems containsBlank="1"/>
    </cacheField>
    <cacheField name="Trei" numFmtId="0">
      <sharedItems containsBlank="1"/>
    </cacheField>
    <cacheField name="Dir" numFmtId="0">
      <sharedItems containsBlank="1"/>
    </cacheField>
    <cacheField name="ST" numFmtId="0">
      <sharedItems containsBlank="1"/>
    </cacheField>
    <cacheField name="Fisio" numFmtId="0">
      <sharedItems containsBlank="1"/>
    </cacheField>
    <cacheField name="PF" numFmtId="0">
      <sharedItems containsBlank="1"/>
    </cacheField>
    <cacheField name="Clube" numFmtId="0">
      <sharedItems containsBlank="1" count="12">
        <m/>
        <s v="CRCQL"/>
        <s v="OSC"/>
        <s v="CCO"/>
        <s v="KLX"/>
        <s v="NCB"/>
        <s v="GDBD"/>
        <s v="CCCD"/>
        <s v="CCRAM"/>
        <s v="ADS4W"/>
        <s v="CASPAE"/>
        <s v="AS4W" u="1"/>
      </sharedItems>
    </cacheField>
    <cacheField name="Equipa" numFmtId="0">
      <sharedItems containsBlank="1" count="6">
        <m/>
        <s v="B"/>
        <s v="D"/>
        <s v="C"/>
        <s v="A"/>
        <s v="E"/>
      </sharedItems>
    </cacheField>
    <cacheField name="Audiovisual" numFmtId="0">
      <sharedItems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61">
  <r>
    <n v="1"/>
    <m/>
    <x v="0"/>
    <x v="0"/>
    <m/>
    <m/>
    <m/>
    <m/>
    <m/>
    <m/>
    <x v="0"/>
    <x v="0"/>
    <s v=""/>
  </r>
  <r>
    <n v="2"/>
    <m/>
    <x v="0"/>
    <x v="0"/>
    <m/>
    <m/>
    <m/>
    <m/>
    <m/>
    <m/>
    <x v="0"/>
    <x v="0"/>
    <s v=""/>
  </r>
  <r>
    <n v="3"/>
    <m/>
    <x v="0"/>
    <x v="0"/>
    <m/>
    <m/>
    <m/>
    <m/>
    <m/>
    <m/>
    <x v="0"/>
    <x v="0"/>
    <s v=""/>
  </r>
  <r>
    <n v="4"/>
    <m/>
    <x v="0"/>
    <x v="0"/>
    <m/>
    <m/>
    <m/>
    <m/>
    <m/>
    <m/>
    <x v="0"/>
    <x v="0"/>
    <s v=""/>
  </r>
  <r>
    <n v="5"/>
    <m/>
    <x v="0"/>
    <x v="0"/>
    <m/>
    <m/>
    <m/>
    <m/>
    <m/>
    <m/>
    <x v="0"/>
    <x v="0"/>
    <s v=""/>
  </r>
  <r>
    <n v="6"/>
    <s v="Jorge Alves"/>
    <x v="1"/>
    <x v="0"/>
    <m/>
    <m/>
    <m/>
    <m/>
    <m/>
    <m/>
    <x v="1"/>
    <x v="0"/>
    <s v=""/>
  </r>
  <r>
    <n v="7"/>
    <s v="Isabel Teixeira"/>
    <x v="2"/>
    <x v="0"/>
    <m/>
    <s v="x"/>
    <s v="x"/>
    <m/>
    <m/>
    <m/>
    <x v="2"/>
    <x v="0"/>
    <s v="x"/>
  </r>
  <r>
    <n v="8"/>
    <m/>
    <x v="0"/>
    <x v="0"/>
    <m/>
    <m/>
    <m/>
    <m/>
    <m/>
    <m/>
    <x v="0"/>
    <x v="0"/>
    <s v=""/>
  </r>
  <r>
    <n v="9"/>
    <m/>
    <x v="0"/>
    <x v="0"/>
    <m/>
    <m/>
    <m/>
    <m/>
    <m/>
    <m/>
    <x v="0"/>
    <x v="0"/>
    <s v=""/>
  </r>
  <r>
    <n v="10"/>
    <m/>
    <x v="0"/>
    <x v="0"/>
    <m/>
    <m/>
    <m/>
    <m/>
    <m/>
    <m/>
    <x v="0"/>
    <x v="0"/>
    <s v=""/>
  </r>
  <r>
    <n v="11"/>
    <m/>
    <x v="0"/>
    <x v="0"/>
    <m/>
    <m/>
    <m/>
    <m/>
    <m/>
    <m/>
    <x v="0"/>
    <x v="0"/>
    <s v=""/>
  </r>
  <r>
    <n v="12"/>
    <m/>
    <x v="0"/>
    <x v="0"/>
    <m/>
    <m/>
    <m/>
    <m/>
    <m/>
    <m/>
    <x v="0"/>
    <x v="0"/>
    <s v=""/>
  </r>
  <r>
    <n v="13"/>
    <m/>
    <x v="0"/>
    <x v="0"/>
    <m/>
    <m/>
    <m/>
    <m/>
    <m/>
    <m/>
    <x v="0"/>
    <x v="0"/>
    <s v=""/>
  </r>
  <r>
    <n v="14"/>
    <m/>
    <x v="0"/>
    <x v="0"/>
    <m/>
    <m/>
    <m/>
    <m/>
    <m/>
    <m/>
    <x v="0"/>
    <x v="0"/>
    <s v=""/>
  </r>
  <r>
    <n v="15"/>
    <s v="Vasco Condado"/>
    <x v="1"/>
    <x v="0"/>
    <m/>
    <m/>
    <m/>
    <m/>
    <m/>
    <m/>
    <x v="0"/>
    <x v="0"/>
    <s v=""/>
  </r>
  <r>
    <n v="16"/>
    <m/>
    <x v="0"/>
    <x v="0"/>
    <m/>
    <m/>
    <m/>
    <m/>
    <m/>
    <m/>
    <x v="0"/>
    <x v="0"/>
    <s v=""/>
  </r>
  <r>
    <n v="17"/>
    <s v="Marco Gonçalves"/>
    <x v="1"/>
    <x v="0"/>
    <m/>
    <m/>
    <m/>
    <s v="x"/>
    <m/>
    <m/>
    <x v="0"/>
    <x v="0"/>
    <s v="x"/>
  </r>
  <r>
    <n v="18"/>
    <m/>
    <x v="0"/>
    <x v="0"/>
    <m/>
    <m/>
    <m/>
    <m/>
    <m/>
    <m/>
    <x v="0"/>
    <x v="0"/>
    <s v=""/>
  </r>
  <r>
    <n v="19"/>
    <s v="Duarte Alão"/>
    <x v="1"/>
    <x v="0"/>
    <m/>
    <s v="x"/>
    <m/>
    <m/>
    <m/>
    <m/>
    <x v="0"/>
    <x v="0"/>
    <s v="x"/>
  </r>
  <r>
    <n v="20"/>
    <m/>
    <x v="0"/>
    <x v="0"/>
    <m/>
    <m/>
    <m/>
    <m/>
    <m/>
    <m/>
    <x v="0"/>
    <x v="0"/>
    <s v=""/>
  </r>
  <r>
    <n v="21"/>
    <m/>
    <x v="0"/>
    <x v="0"/>
    <m/>
    <m/>
    <m/>
    <m/>
    <m/>
    <m/>
    <x v="0"/>
    <x v="0"/>
    <s v=""/>
  </r>
  <r>
    <n v="22"/>
    <s v="Vitor Machado"/>
    <x v="1"/>
    <x v="0"/>
    <m/>
    <m/>
    <m/>
    <m/>
    <m/>
    <m/>
    <x v="0"/>
    <x v="0"/>
    <s v=""/>
  </r>
  <r>
    <n v="23"/>
    <s v="Carla Antunes"/>
    <x v="2"/>
    <x v="0"/>
    <m/>
    <m/>
    <m/>
    <m/>
    <m/>
    <m/>
    <x v="0"/>
    <x v="0"/>
    <s v=""/>
  </r>
  <r>
    <n v="24"/>
    <m/>
    <x v="0"/>
    <x v="0"/>
    <m/>
    <m/>
    <m/>
    <m/>
    <m/>
    <m/>
    <x v="0"/>
    <x v="0"/>
    <s v=""/>
  </r>
  <r>
    <n v="25"/>
    <m/>
    <x v="0"/>
    <x v="0"/>
    <m/>
    <m/>
    <m/>
    <m/>
    <m/>
    <m/>
    <x v="0"/>
    <x v="0"/>
    <s v=""/>
  </r>
  <r>
    <n v="26"/>
    <m/>
    <x v="0"/>
    <x v="0"/>
    <m/>
    <m/>
    <m/>
    <m/>
    <m/>
    <m/>
    <x v="0"/>
    <x v="0"/>
    <s v=""/>
  </r>
  <r>
    <n v="27"/>
    <m/>
    <x v="0"/>
    <x v="0"/>
    <m/>
    <m/>
    <m/>
    <m/>
    <m/>
    <m/>
    <x v="0"/>
    <x v="0"/>
    <s v=""/>
  </r>
  <r>
    <n v="28"/>
    <m/>
    <x v="0"/>
    <x v="0"/>
    <m/>
    <m/>
    <m/>
    <m/>
    <m/>
    <m/>
    <x v="0"/>
    <x v="0"/>
    <s v=""/>
  </r>
  <r>
    <n v="29"/>
    <m/>
    <x v="0"/>
    <x v="0"/>
    <m/>
    <m/>
    <m/>
    <m/>
    <m/>
    <m/>
    <x v="0"/>
    <x v="0"/>
    <s v=""/>
  </r>
  <r>
    <n v="30"/>
    <m/>
    <x v="0"/>
    <x v="0"/>
    <m/>
    <m/>
    <m/>
    <m/>
    <m/>
    <m/>
    <x v="0"/>
    <x v="0"/>
    <s v=""/>
  </r>
  <r>
    <n v="31"/>
    <s v="Rogério Lourenço"/>
    <x v="1"/>
    <x v="0"/>
    <m/>
    <m/>
    <m/>
    <m/>
    <m/>
    <m/>
    <x v="0"/>
    <x v="0"/>
    <s v=""/>
  </r>
  <r>
    <n v="32"/>
    <m/>
    <x v="0"/>
    <x v="0"/>
    <m/>
    <m/>
    <m/>
    <m/>
    <m/>
    <m/>
    <x v="0"/>
    <x v="0"/>
    <s v=""/>
  </r>
  <r>
    <n v="33"/>
    <m/>
    <x v="0"/>
    <x v="0"/>
    <m/>
    <m/>
    <m/>
    <m/>
    <m/>
    <m/>
    <x v="0"/>
    <x v="0"/>
    <s v=""/>
  </r>
  <r>
    <n v="34"/>
    <m/>
    <x v="0"/>
    <x v="0"/>
    <m/>
    <m/>
    <m/>
    <m/>
    <m/>
    <m/>
    <x v="0"/>
    <x v="0"/>
    <s v=""/>
  </r>
  <r>
    <n v="35"/>
    <m/>
    <x v="0"/>
    <x v="0"/>
    <m/>
    <m/>
    <m/>
    <m/>
    <m/>
    <m/>
    <x v="0"/>
    <x v="0"/>
    <s v=""/>
  </r>
  <r>
    <n v="36"/>
    <s v="Pedro Berjano"/>
    <x v="1"/>
    <x v="1"/>
    <m/>
    <s v="x"/>
    <m/>
    <s v="x"/>
    <m/>
    <m/>
    <x v="3"/>
    <x v="1"/>
    <s v="x"/>
  </r>
  <r>
    <n v="37"/>
    <m/>
    <x v="0"/>
    <x v="0"/>
    <m/>
    <m/>
    <m/>
    <m/>
    <m/>
    <m/>
    <x v="0"/>
    <x v="0"/>
    <s v=""/>
  </r>
  <r>
    <n v="38"/>
    <s v="Marta Jorge"/>
    <x v="2"/>
    <x v="1"/>
    <m/>
    <m/>
    <m/>
    <s v="x"/>
    <m/>
    <m/>
    <x v="4"/>
    <x v="2"/>
    <s v="x"/>
  </r>
  <r>
    <n v="39"/>
    <m/>
    <x v="0"/>
    <x v="0"/>
    <m/>
    <m/>
    <m/>
    <m/>
    <m/>
    <m/>
    <x v="0"/>
    <x v="0"/>
    <s v=""/>
  </r>
  <r>
    <n v="40"/>
    <m/>
    <x v="0"/>
    <x v="0"/>
    <m/>
    <m/>
    <m/>
    <m/>
    <m/>
    <m/>
    <x v="0"/>
    <x v="0"/>
    <s v=""/>
  </r>
  <r>
    <n v="41"/>
    <m/>
    <x v="0"/>
    <x v="0"/>
    <m/>
    <m/>
    <m/>
    <m/>
    <m/>
    <m/>
    <x v="0"/>
    <x v="0"/>
    <s v=""/>
  </r>
  <r>
    <n v="42"/>
    <m/>
    <x v="0"/>
    <x v="0"/>
    <m/>
    <m/>
    <m/>
    <m/>
    <m/>
    <m/>
    <x v="0"/>
    <x v="0"/>
    <s v=""/>
  </r>
  <r>
    <n v="43"/>
    <m/>
    <x v="0"/>
    <x v="0"/>
    <m/>
    <m/>
    <m/>
    <m/>
    <m/>
    <m/>
    <x v="0"/>
    <x v="0"/>
    <s v=""/>
  </r>
  <r>
    <n v="44"/>
    <m/>
    <x v="0"/>
    <x v="0"/>
    <m/>
    <m/>
    <m/>
    <m/>
    <m/>
    <m/>
    <x v="0"/>
    <x v="0"/>
    <s v=""/>
  </r>
  <r>
    <n v="45"/>
    <m/>
    <x v="0"/>
    <x v="0"/>
    <m/>
    <m/>
    <m/>
    <m/>
    <m/>
    <m/>
    <x v="0"/>
    <x v="0"/>
    <s v=""/>
  </r>
  <r>
    <n v="46"/>
    <m/>
    <x v="0"/>
    <x v="0"/>
    <m/>
    <m/>
    <m/>
    <m/>
    <m/>
    <m/>
    <x v="0"/>
    <x v="0"/>
    <s v=""/>
  </r>
  <r>
    <n v="47"/>
    <m/>
    <x v="0"/>
    <x v="0"/>
    <m/>
    <m/>
    <m/>
    <m/>
    <m/>
    <m/>
    <x v="0"/>
    <x v="0"/>
    <s v=""/>
  </r>
  <r>
    <n v="48"/>
    <m/>
    <x v="0"/>
    <x v="0"/>
    <m/>
    <m/>
    <m/>
    <m/>
    <m/>
    <m/>
    <x v="0"/>
    <x v="0"/>
    <s v=""/>
  </r>
  <r>
    <n v="49"/>
    <s v="Catarina Oliveira"/>
    <x v="2"/>
    <x v="1"/>
    <m/>
    <s v="x"/>
    <m/>
    <s v="x"/>
    <m/>
    <m/>
    <x v="3"/>
    <x v="1"/>
    <s v="x"/>
  </r>
  <r>
    <n v="50"/>
    <m/>
    <x v="0"/>
    <x v="0"/>
    <m/>
    <m/>
    <m/>
    <m/>
    <m/>
    <m/>
    <x v="0"/>
    <x v="0"/>
    <s v=""/>
  </r>
  <r>
    <n v="51"/>
    <m/>
    <x v="0"/>
    <x v="0"/>
    <m/>
    <m/>
    <m/>
    <m/>
    <m/>
    <m/>
    <x v="0"/>
    <x v="0"/>
    <s v=""/>
  </r>
  <r>
    <n v="52"/>
    <m/>
    <x v="0"/>
    <x v="0"/>
    <m/>
    <m/>
    <m/>
    <m/>
    <m/>
    <m/>
    <x v="0"/>
    <x v="0"/>
    <s v=""/>
  </r>
  <r>
    <n v="53"/>
    <m/>
    <x v="0"/>
    <x v="0"/>
    <m/>
    <m/>
    <m/>
    <m/>
    <m/>
    <m/>
    <x v="0"/>
    <x v="0"/>
    <s v=""/>
  </r>
  <r>
    <n v="54"/>
    <m/>
    <x v="0"/>
    <x v="0"/>
    <m/>
    <m/>
    <m/>
    <m/>
    <m/>
    <m/>
    <x v="0"/>
    <x v="0"/>
    <s v=""/>
  </r>
  <r>
    <n v="55"/>
    <m/>
    <x v="0"/>
    <x v="0"/>
    <m/>
    <m/>
    <m/>
    <m/>
    <m/>
    <m/>
    <x v="0"/>
    <x v="0"/>
    <s v=""/>
  </r>
  <r>
    <n v="56"/>
    <m/>
    <x v="0"/>
    <x v="0"/>
    <m/>
    <m/>
    <m/>
    <m/>
    <m/>
    <m/>
    <x v="0"/>
    <x v="0"/>
    <s v=""/>
  </r>
  <r>
    <n v="57"/>
    <s v="Cláudia Jesus"/>
    <x v="2"/>
    <x v="0"/>
    <m/>
    <m/>
    <m/>
    <m/>
    <m/>
    <m/>
    <x v="0"/>
    <x v="0"/>
    <s v=""/>
  </r>
  <r>
    <n v="58"/>
    <s v="Joana Faria"/>
    <x v="2"/>
    <x v="1"/>
    <s v="x"/>
    <s v="x"/>
    <m/>
    <s v="x"/>
    <m/>
    <m/>
    <x v="5"/>
    <x v="2"/>
    <s v="x"/>
  </r>
  <r>
    <n v="59"/>
    <m/>
    <x v="0"/>
    <x v="0"/>
    <m/>
    <m/>
    <m/>
    <m/>
    <m/>
    <m/>
    <x v="0"/>
    <x v="0"/>
    <s v=""/>
  </r>
  <r>
    <n v="60"/>
    <m/>
    <x v="0"/>
    <x v="0"/>
    <m/>
    <m/>
    <m/>
    <m/>
    <m/>
    <m/>
    <x v="0"/>
    <x v="0"/>
    <s v=""/>
  </r>
  <r>
    <n v="61"/>
    <m/>
    <x v="0"/>
    <x v="0"/>
    <m/>
    <m/>
    <m/>
    <m/>
    <m/>
    <m/>
    <x v="0"/>
    <x v="0"/>
    <s v=""/>
  </r>
  <r>
    <n v="62"/>
    <m/>
    <x v="0"/>
    <x v="0"/>
    <m/>
    <m/>
    <m/>
    <m/>
    <m/>
    <m/>
    <x v="0"/>
    <x v="0"/>
    <s v=""/>
  </r>
  <r>
    <n v="63"/>
    <m/>
    <x v="0"/>
    <x v="0"/>
    <m/>
    <m/>
    <m/>
    <m/>
    <m/>
    <m/>
    <x v="0"/>
    <x v="0"/>
    <s v=""/>
  </r>
  <r>
    <n v="64"/>
    <m/>
    <x v="0"/>
    <x v="0"/>
    <m/>
    <m/>
    <m/>
    <m/>
    <m/>
    <m/>
    <x v="0"/>
    <x v="0"/>
    <s v=""/>
  </r>
  <r>
    <n v="65"/>
    <m/>
    <x v="0"/>
    <x v="0"/>
    <m/>
    <m/>
    <m/>
    <m/>
    <m/>
    <m/>
    <x v="0"/>
    <x v="0"/>
    <s v=""/>
  </r>
  <r>
    <n v="66"/>
    <m/>
    <x v="0"/>
    <x v="0"/>
    <m/>
    <m/>
    <m/>
    <m/>
    <m/>
    <m/>
    <x v="0"/>
    <x v="0"/>
    <s v=""/>
  </r>
  <r>
    <n v="67"/>
    <m/>
    <x v="0"/>
    <x v="0"/>
    <m/>
    <m/>
    <m/>
    <m/>
    <m/>
    <m/>
    <x v="0"/>
    <x v="0"/>
    <s v=""/>
  </r>
  <r>
    <n v="68"/>
    <m/>
    <x v="0"/>
    <x v="0"/>
    <m/>
    <m/>
    <m/>
    <m/>
    <m/>
    <m/>
    <x v="0"/>
    <x v="0"/>
    <s v=""/>
  </r>
  <r>
    <n v="69"/>
    <m/>
    <x v="0"/>
    <x v="0"/>
    <m/>
    <m/>
    <m/>
    <m/>
    <m/>
    <m/>
    <x v="0"/>
    <x v="0"/>
    <s v=""/>
  </r>
  <r>
    <n v="70"/>
    <m/>
    <x v="0"/>
    <x v="0"/>
    <m/>
    <m/>
    <m/>
    <m/>
    <m/>
    <m/>
    <x v="0"/>
    <x v="0"/>
    <s v=""/>
  </r>
  <r>
    <n v="71"/>
    <m/>
    <x v="0"/>
    <x v="0"/>
    <m/>
    <m/>
    <m/>
    <m/>
    <m/>
    <m/>
    <x v="0"/>
    <x v="0"/>
    <s v=""/>
  </r>
  <r>
    <n v="72"/>
    <m/>
    <x v="0"/>
    <x v="0"/>
    <m/>
    <m/>
    <m/>
    <m/>
    <m/>
    <m/>
    <x v="0"/>
    <x v="0"/>
    <s v=""/>
  </r>
  <r>
    <n v="73"/>
    <m/>
    <x v="0"/>
    <x v="0"/>
    <m/>
    <m/>
    <m/>
    <m/>
    <m/>
    <m/>
    <x v="0"/>
    <x v="0"/>
    <s v=""/>
  </r>
  <r>
    <n v="74"/>
    <m/>
    <x v="0"/>
    <x v="0"/>
    <m/>
    <m/>
    <m/>
    <m/>
    <m/>
    <m/>
    <x v="0"/>
    <x v="0"/>
    <s v=""/>
  </r>
  <r>
    <n v="75"/>
    <m/>
    <x v="0"/>
    <x v="0"/>
    <m/>
    <m/>
    <m/>
    <m/>
    <m/>
    <m/>
    <x v="0"/>
    <x v="0"/>
    <s v=""/>
  </r>
  <r>
    <n v="76"/>
    <m/>
    <x v="0"/>
    <x v="0"/>
    <m/>
    <m/>
    <m/>
    <m/>
    <m/>
    <m/>
    <x v="0"/>
    <x v="0"/>
    <s v=""/>
  </r>
  <r>
    <n v="77"/>
    <m/>
    <x v="0"/>
    <x v="0"/>
    <m/>
    <m/>
    <m/>
    <m/>
    <m/>
    <m/>
    <x v="0"/>
    <x v="0"/>
    <s v=""/>
  </r>
  <r>
    <n v="78"/>
    <m/>
    <x v="0"/>
    <x v="0"/>
    <m/>
    <m/>
    <m/>
    <m/>
    <m/>
    <m/>
    <x v="0"/>
    <x v="0"/>
    <s v=""/>
  </r>
  <r>
    <n v="79"/>
    <s v="Carla Lourenço"/>
    <x v="0"/>
    <x v="0"/>
    <m/>
    <m/>
    <m/>
    <m/>
    <m/>
    <m/>
    <x v="0"/>
    <x v="0"/>
    <s v=""/>
  </r>
  <r>
    <n v="80"/>
    <m/>
    <x v="0"/>
    <x v="0"/>
    <m/>
    <m/>
    <m/>
    <m/>
    <m/>
    <m/>
    <x v="0"/>
    <x v="0"/>
    <s v=""/>
  </r>
  <r>
    <n v="81"/>
    <m/>
    <x v="0"/>
    <x v="0"/>
    <m/>
    <m/>
    <m/>
    <m/>
    <m/>
    <m/>
    <x v="0"/>
    <x v="0"/>
    <s v=""/>
  </r>
  <r>
    <n v="82"/>
    <m/>
    <x v="0"/>
    <x v="0"/>
    <m/>
    <m/>
    <m/>
    <m/>
    <m/>
    <m/>
    <x v="0"/>
    <x v="0"/>
    <s v=""/>
  </r>
  <r>
    <n v="83"/>
    <m/>
    <x v="0"/>
    <x v="0"/>
    <m/>
    <m/>
    <m/>
    <m/>
    <m/>
    <m/>
    <x v="0"/>
    <x v="0"/>
    <s v=""/>
  </r>
  <r>
    <n v="84"/>
    <m/>
    <x v="0"/>
    <x v="0"/>
    <m/>
    <m/>
    <m/>
    <m/>
    <m/>
    <m/>
    <x v="0"/>
    <x v="0"/>
    <s v=""/>
  </r>
  <r>
    <n v="85"/>
    <m/>
    <x v="0"/>
    <x v="0"/>
    <m/>
    <m/>
    <m/>
    <m/>
    <m/>
    <m/>
    <x v="0"/>
    <x v="0"/>
    <s v=""/>
  </r>
  <r>
    <n v="86"/>
    <s v="Sónia Jerónimo"/>
    <x v="0"/>
    <x v="0"/>
    <m/>
    <m/>
    <m/>
    <m/>
    <m/>
    <m/>
    <x v="0"/>
    <x v="0"/>
    <s v=""/>
  </r>
  <r>
    <n v="87"/>
    <m/>
    <x v="0"/>
    <x v="0"/>
    <m/>
    <m/>
    <m/>
    <m/>
    <m/>
    <m/>
    <x v="0"/>
    <x v="0"/>
    <s v=""/>
  </r>
  <r>
    <n v="88"/>
    <m/>
    <x v="0"/>
    <x v="0"/>
    <m/>
    <m/>
    <m/>
    <m/>
    <m/>
    <m/>
    <x v="0"/>
    <x v="0"/>
    <s v=""/>
  </r>
  <r>
    <n v="89"/>
    <m/>
    <x v="0"/>
    <x v="0"/>
    <m/>
    <m/>
    <m/>
    <m/>
    <m/>
    <m/>
    <x v="0"/>
    <x v="0"/>
    <s v=""/>
  </r>
  <r>
    <n v="90"/>
    <m/>
    <x v="0"/>
    <x v="0"/>
    <m/>
    <m/>
    <m/>
    <m/>
    <m/>
    <m/>
    <x v="0"/>
    <x v="0"/>
    <s v=""/>
  </r>
  <r>
    <n v="91"/>
    <m/>
    <x v="0"/>
    <x v="0"/>
    <m/>
    <m/>
    <m/>
    <m/>
    <m/>
    <m/>
    <x v="0"/>
    <x v="0"/>
    <s v=""/>
  </r>
  <r>
    <n v="92"/>
    <m/>
    <x v="0"/>
    <x v="0"/>
    <m/>
    <m/>
    <m/>
    <m/>
    <m/>
    <m/>
    <x v="0"/>
    <x v="0"/>
    <s v=""/>
  </r>
  <r>
    <n v="93"/>
    <m/>
    <x v="0"/>
    <x v="0"/>
    <m/>
    <m/>
    <m/>
    <m/>
    <m/>
    <m/>
    <x v="0"/>
    <x v="0"/>
    <s v=""/>
  </r>
  <r>
    <n v="94"/>
    <m/>
    <x v="0"/>
    <x v="0"/>
    <m/>
    <m/>
    <m/>
    <m/>
    <m/>
    <m/>
    <x v="0"/>
    <x v="0"/>
    <s v=""/>
  </r>
  <r>
    <n v="95"/>
    <m/>
    <x v="0"/>
    <x v="0"/>
    <m/>
    <m/>
    <m/>
    <m/>
    <m/>
    <m/>
    <x v="0"/>
    <x v="0"/>
    <s v=""/>
  </r>
  <r>
    <n v="96"/>
    <m/>
    <x v="0"/>
    <x v="0"/>
    <m/>
    <m/>
    <m/>
    <m/>
    <m/>
    <m/>
    <x v="0"/>
    <x v="0"/>
    <s v=""/>
  </r>
  <r>
    <n v="97"/>
    <m/>
    <x v="0"/>
    <x v="0"/>
    <m/>
    <m/>
    <m/>
    <m/>
    <m/>
    <m/>
    <x v="0"/>
    <x v="0"/>
    <s v=""/>
  </r>
  <r>
    <n v="98"/>
    <m/>
    <x v="0"/>
    <x v="0"/>
    <m/>
    <m/>
    <m/>
    <m/>
    <m/>
    <m/>
    <x v="0"/>
    <x v="0"/>
    <s v=""/>
  </r>
  <r>
    <n v="99"/>
    <m/>
    <x v="0"/>
    <x v="0"/>
    <m/>
    <m/>
    <m/>
    <m/>
    <m/>
    <m/>
    <x v="0"/>
    <x v="0"/>
    <s v=""/>
  </r>
  <r>
    <n v="100"/>
    <m/>
    <x v="0"/>
    <x v="0"/>
    <m/>
    <m/>
    <m/>
    <m/>
    <m/>
    <m/>
    <x v="0"/>
    <x v="0"/>
    <s v=""/>
  </r>
  <r>
    <n v="101"/>
    <m/>
    <x v="0"/>
    <x v="0"/>
    <m/>
    <m/>
    <m/>
    <m/>
    <m/>
    <m/>
    <x v="0"/>
    <x v="0"/>
    <s v=""/>
  </r>
  <r>
    <n v="102"/>
    <m/>
    <x v="0"/>
    <x v="0"/>
    <m/>
    <m/>
    <m/>
    <m/>
    <m/>
    <m/>
    <x v="0"/>
    <x v="0"/>
    <s v=""/>
  </r>
  <r>
    <n v="103"/>
    <m/>
    <x v="0"/>
    <x v="0"/>
    <m/>
    <m/>
    <m/>
    <m/>
    <m/>
    <m/>
    <x v="0"/>
    <x v="0"/>
    <s v=""/>
  </r>
  <r>
    <n v="104"/>
    <m/>
    <x v="0"/>
    <x v="0"/>
    <m/>
    <m/>
    <m/>
    <m/>
    <m/>
    <m/>
    <x v="0"/>
    <x v="0"/>
    <s v=""/>
  </r>
  <r>
    <n v="105"/>
    <s v="Rui Malcata"/>
    <x v="1"/>
    <x v="0"/>
    <m/>
    <s v="x"/>
    <m/>
    <m/>
    <m/>
    <m/>
    <x v="6"/>
    <x v="0"/>
    <s v="x"/>
  </r>
  <r>
    <n v="106"/>
    <m/>
    <x v="0"/>
    <x v="0"/>
    <m/>
    <m/>
    <m/>
    <m/>
    <m/>
    <m/>
    <x v="0"/>
    <x v="0"/>
    <s v=""/>
  </r>
  <r>
    <n v="107"/>
    <m/>
    <x v="0"/>
    <x v="0"/>
    <m/>
    <m/>
    <m/>
    <m/>
    <m/>
    <m/>
    <x v="0"/>
    <x v="0"/>
    <s v=""/>
  </r>
  <r>
    <n v="108"/>
    <m/>
    <x v="0"/>
    <x v="0"/>
    <m/>
    <m/>
    <m/>
    <m/>
    <m/>
    <m/>
    <x v="0"/>
    <x v="0"/>
    <s v=""/>
  </r>
  <r>
    <n v="109"/>
    <s v="Nuno Tomás"/>
    <x v="1"/>
    <x v="0"/>
    <m/>
    <m/>
    <m/>
    <m/>
    <m/>
    <m/>
    <x v="0"/>
    <x v="0"/>
    <s v=""/>
  </r>
  <r>
    <n v="110"/>
    <s v="Sandra Diogo"/>
    <x v="2"/>
    <x v="1"/>
    <m/>
    <m/>
    <m/>
    <m/>
    <m/>
    <m/>
    <x v="6"/>
    <x v="1"/>
    <s v="x"/>
  </r>
  <r>
    <n v="111"/>
    <m/>
    <x v="0"/>
    <x v="0"/>
    <m/>
    <m/>
    <m/>
    <m/>
    <m/>
    <m/>
    <x v="0"/>
    <x v="0"/>
    <s v=""/>
  </r>
  <r>
    <n v="112"/>
    <m/>
    <x v="0"/>
    <x v="0"/>
    <m/>
    <m/>
    <m/>
    <m/>
    <m/>
    <m/>
    <x v="0"/>
    <x v="0"/>
    <s v=""/>
  </r>
  <r>
    <n v="113"/>
    <m/>
    <x v="0"/>
    <x v="0"/>
    <m/>
    <m/>
    <m/>
    <m/>
    <m/>
    <m/>
    <x v="0"/>
    <x v="0"/>
    <s v=""/>
  </r>
  <r>
    <n v="114"/>
    <m/>
    <x v="0"/>
    <x v="0"/>
    <m/>
    <m/>
    <m/>
    <m/>
    <m/>
    <m/>
    <x v="0"/>
    <x v="0"/>
    <s v=""/>
  </r>
  <r>
    <n v="115"/>
    <m/>
    <x v="0"/>
    <x v="0"/>
    <m/>
    <m/>
    <m/>
    <m/>
    <m/>
    <m/>
    <x v="0"/>
    <x v="0"/>
    <s v=""/>
  </r>
  <r>
    <n v="116"/>
    <m/>
    <x v="0"/>
    <x v="0"/>
    <m/>
    <m/>
    <m/>
    <m/>
    <m/>
    <m/>
    <x v="0"/>
    <x v="0"/>
    <s v=""/>
  </r>
  <r>
    <n v="117"/>
    <m/>
    <x v="0"/>
    <x v="0"/>
    <m/>
    <m/>
    <m/>
    <m/>
    <m/>
    <m/>
    <x v="0"/>
    <x v="0"/>
    <s v=""/>
  </r>
  <r>
    <n v="118"/>
    <m/>
    <x v="0"/>
    <x v="0"/>
    <m/>
    <m/>
    <m/>
    <m/>
    <m/>
    <m/>
    <x v="0"/>
    <x v="0"/>
    <s v=""/>
  </r>
  <r>
    <n v="119"/>
    <m/>
    <x v="0"/>
    <x v="0"/>
    <m/>
    <m/>
    <m/>
    <m/>
    <m/>
    <m/>
    <x v="0"/>
    <x v="0"/>
    <s v=""/>
  </r>
  <r>
    <n v="120"/>
    <m/>
    <x v="0"/>
    <x v="0"/>
    <m/>
    <m/>
    <m/>
    <m/>
    <m/>
    <m/>
    <x v="0"/>
    <x v="0"/>
    <s v=""/>
  </r>
  <r>
    <n v="121"/>
    <m/>
    <x v="0"/>
    <x v="0"/>
    <m/>
    <m/>
    <m/>
    <m/>
    <m/>
    <m/>
    <x v="0"/>
    <x v="0"/>
    <s v=""/>
  </r>
  <r>
    <n v="122"/>
    <s v="Bruno Patrocínio"/>
    <x v="0"/>
    <x v="0"/>
    <m/>
    <m/>
    <m/>
    <m/>
    <m/>
    <m/>
    <x v="0"/>
    <x v="0"/>
    <s v=""/>
  </r>
  <r>
    <n v="123"/>
    <m/>
    <x v="0"/>
    <x v="0"/>
    <m/>
    <m/>
    <m/>
    <m/>
    <m/>
    <m/>
    <x v="0"/>
    <x v="0"/>
    <s v=""/>
  </r>
  <r>
    <n v="124"/>
    <m/>
    <x v="0"/>
    <x v="0"/>
    <m/>
    <m/>
    <m/>
    <m/>
    <m/>
    <m/>
    <x v="0"/>
    <x v="0"/>
    <s v=""/>
  </r>
  <r>
    <n v="125"/>
    <m/>
    <x v="0"/>
    <x v="0"/>
    <m/>
    <m/>
    <m/>
    <m/>
    <m/>
    <m/>
    <x v="0"/>
    <x v="0"/>
    <s v=""/>
  </r>
  <r>
    <n v="126"/>
    <s v="João Castro"/>
    <x v="0"/>
    <x v="0"/>
    <m/>
    <m/>
    <m/>
    <s v="x"/>
    <m/>
    <m/>
    <x v="0"/>
    <x v="0"/>
    <s v="x"/>
  </r>
  <r>
    <n v="127"/>
    <m/>
    <x v="0"/>
    <x v="0"/>
    <m/>
    <m/>
    <m/>
    <m/>
    <m/>
    <m/>
    <x v="0"/>
    <x v="0"/>
    <s v=""/>
  </r>
  <r>
    <n v="128"/>
    <m/>
    <x v="0"/>
    <x v="0"/>
    <m/>
    <m/>
    <m/>
    <m/>
    <m/>
    <m/>
    <x v="0"/>
    <x v="0"/>
    <s v=""/>
  </r>
  <r>
    <n v="129"/>
    <m/>
    <x v="0"/>
    <x v="0"/>
    <m/>
    <m/>
    <m/>
    <m/>
    <m/>
    <m/>
    <x v="0"/>
    <x v="0"/>
    <s v=""/>
  </r>
  <r>
    <n v="130"/>
    <s v="Carlos Faria"/>
    <x v="1"/>
    <x v="1"/>
    <s v="x"/>
    <m/>
    <m/>
    <s v="x"/>
    <m/>
    <s v="x"/>
    <x v="5"/>
    <x v="2"/>
    <s v="x"/>
  </r>
  <r>
    <n v="131"/>
    <m/>
    <x v="0"/>
    <x v="0"/>
    <m/>
    <m/>
    <m/>
    <m/>
    <m/>
    <m/>
    <x v="0"/>
    <x v="0"/>
    <s v=""/>
  </r>
  <r>
    <n v="132"/>
    <m/>
    <x v="0"/>
    <x v="0"/>
    <m/>
    <m/>
    <m/>
    <m/>
    <m/>
    <m/>
    <x v="0"/>
    <x v="0"/>
    <s v=""/>
  </r>
  <r>
    <n v="133"/>
    <m/>
    <x v="0"/>
    <x v="0"/>
    <m/>
    <m/>
    <m/>
    <m/>
    <m/>
    <m/>
    <x v="0"/>
    <x v="0"/>
    <s v=""/>
  </r>
  <r>
    <n v="134"/>
    <s v="Daniel Serafim"/>
    <x v="1"/>
    <x v="1"/>
    <m/>
    <m/>
    <m/>
    <m/>
    <m/>
    <m/>
    <x v="7"/>
    <x v="2"/>
    <s v="x"/>
  </r>
  <r>
    <n v="135"/>
    <m/>
    <x v="0"/>
    <x v="0"/>
    <m/>
    <m/>
    <m/>
    <m/>
    <m/>
    <m/>
    <x v="0"/>
    <x v="0"/>
    <s v=""/>
  </r>
  <r>
    <n v="136"/>
    <m/>
    <x v="0"/>
    <x v="0"/>
    <m/>
    <m/>
    <m/>
    <m/>
    <m/>
    <m/>
    <x v="0"/>
    <x v="0"/>
    <s v=""/>
  </r>
  <r>
    <n v="137"/>
    <m/>
    <x v="0"/>
    <x v="0"/>
    <m/>
    <m/>
    <m/>
    <m/>
    <m/>
    <m/>
    <x v="0"/>
    <x v="0"/>
    <s v=""/>
  </r>
  <r>
    <n v="138"/>
    <m/>
    <x v="0"/>
    <x v="0"/>
    <m/>
    <m/>
    <m/>
    <m/>
    <m/>
    <m/>
    <x v="0"/>
    <x v="0"/>
    <s v=""/>
  </r>
  <r>
    <n v="139"/>
    <s v="Paulo Oliveira"/>
    <x v="1"/>
    <x v="0"/>
    <m/>
    <m/>
    <m/>
    <s v="x"/>
    <m/>
    <m/>
    <x v="0"/>
    <x v="0"/>
    <s v="x"/>
  </r>
  <r>
    <n v="140"/>
    <m/>
    <x v="0"/>
    <x v="0"/>
    <m/>
    <m/>
    <m/>
    <m/>
    <m/>
    <m/>
    <x v="0"/>
    <x v="0"/>
    <s v=""/>
  </r>
  <r>
    <n v="141"/>
    <m/>
    <x v="0"/>
    <x v="0"/>
    <m/>
    <m/>
    <m/>
    <m/>
    <m/>
    <m/>
    <x v="0"/>
    <x v="0"/>
    <s v=""/>
  </r>
  <r>
    <n v="142"/>
    <m/>
    <x v="0"/>
    <x v="0"/>
    <m/>
    <m/>
    <m/>
    <m/>
    <m/>
    <m/>
    <x v="0"/>
    <x v="0"/>
    <s v=""/>
  </r>
  <r>
    <n v="143"/>
    <m/>
    <x v="0"/>
    <x v="0"/>
    <m/>
    <m/>
    <m/>
    <m/>
    <m/>
    <m/>
    <x v="0"/>
    <x v="0"/>
    <s v=""/>
  </r>
  <r>
    <n v="144"/>
    <m/>
    <x v="0"/>
    <x v="0"/>
    <m/>
    <m/>
    <m/>
    <m/>
    <m/>
    <m/>
    <x v="0"/>
    <x v="0"/>
    <s v=""/>
  </r>
  <r>
    <n v="145"/>
    <m/>
    <x v="0"/>
    <x v="0"/>
    <m/>
    <m/>
    <m/>
    <m/>
    <m/>
    <m/>
    <x v="0"/>
    <x v="0"/>
    <s v=""/>
  </r>
  <r>
    <n v="146"/>
    <m/>
    <x v="0"/>
    <x v="0"/>
    <m/>
    <m/>
    <m/>
    <m/>
    <m/>
    <m/>
    <x v="0"/>
    <x v="0"/>
    <s v=""/>
  </r>
  <r>
    <n v="147"/>
    <m/>
    <x v="0"/>
    <x v="0"/>
    <m/>
    <m/>
    <m/>
    <m/>
    <m/>
    <m/>
    <x v="0"/>
    <x v="0"/>
    <s v=""/>
  </r>
  <r>
    <n v="148"/>
    <m/>
    <x v="0"/>
    <x v="0"/>
    <m/>
    <m/>
    <m/>
    <m/>
    <m/>
    <m/>
    <x v="0"/>
    <x v="0"/>
    <s v=""/>
  </r>
  <r>
    <n v="149"/>
    <m/>
    <x v="0"/>
    <x v="0"/>
    <m/>
    <m/>
    <m/>
    <m/>
    <m/>
    <m/>
    <x v="0"/>
    <x v="0"/>
    <s v=""/>
  </r>
  <r>
    <n v="150"/>
    <m/>
    <x v="0"/>
    <x v="0"/>
    <m/>
    <m/>
    <m/>
    <m/>
    <m/>
    <m/>
    <x v="0"/>
    <x v="0"/>
    <s v=""/>
  </r>
  <r>
    <n v="151"/>
    <m/>
    <x v="0"/>
    <x v="0"/>
    <m/>
    <m/>
    <m/>
    <m/>
    <m/>
    <m/>
    <x v="0"/>
    <x v="0"/>
    <s v=""/>
  </r>
  <r>
    <n v="152"/>
    <m/>
    <x v="0"/>
    <x v="0"/>
    <m/>
    <m/>
    <m/>
    <m/>
    <m/>
    <m/>
    <x v="0"/>
    <x v="0"/>
    <s v=""/>
  </r>
  <r>
    <n v="153"/>
    <s v="Daniel Santos"/>
    <x v="0"/>
    <x v="0"/>
    <m/>
    <m/>
    <m/>
    <m/>
    <m/>
    <m/>
    <x v="0"/>
    <x v="0"/>
    <s v=""/>
  </r>
  <r>
    <n v="154"/>
    <m/>
    <x v="0"/>
    <x v="0"/>
    <m/>
    <m/>
    <m/>
    <m/>
    <m/>
    <m/>
    <x v="0"/>
    <x v="0"/>
    <s v=""/>
  </r>
  <r>
    <n v="155"/>
    <m/>
    <x v="0"/>
    <x v="0"/>
    <m/>
    <m/>
    <m/>
    <m/>
    <m/>
    <m/>
    <x v="0"/>
    <x v="0"/>
    <s v=""/>
  </r>
  <r>
    <n v="156"/>
    <m/>
    <x v="0"/>
    <x v="0"/>
    <m/>
    <m/>
    <m/>
    <m/>
    <m/>
    <m/>
    <x v="0"/>
    <x v="0"/>
    <s v=""/>
  </r>
  <r>
    <n v="157"/>
    <m/>
    <x v="0"/>
    <x v="0"/>
    <m/>
    <m/>
    <m/>
    <m/>
    <m/>
    <m/>
    <x v="0"/>
    <x v="0"/>
    <s v=""/>
  </r>
  <r>
    <n v="158"/>
    <m/>
    <x v="0"/>
    <x v="0"/>
    <m/>
    <m/>
    <m/>
    <m/>
    <m/>
    <m/>
    <x v="0"/>
    <x v="0"/>
    <s v=""/>
  </r>
  <r>
    <n v="159"/>
    <m/>
    <x v="0"/>
    <x v="0"/>
    <m/>
    <m/>
    <m/>
    <m/>
    <m/>
    <m/>
    <x v="0"/>
    <x v="0"/>
    <s v=""/>
  </r>
  <r>
    <n v="160"/>
    <m/>
    <x v="0"/>
    <x v="0"/>
    <m/>
    <m/>
    <m/>
    <m/>
    <m/>
    <m/>
    <x v="0"/>
    <x v="0"/>
    <s v=""/>
  </r>
  <r>
    <n v="161"/>
    <m/>
    <x v="0"/>
    <x v="0"/>
    <m/>
    <m/>
    <m/>
    <m/>
    <m/>
    <m/>
    <x v="0"/>
    <x v="0"/>
    <s v=""/>
  </r>
  <r>
    <n v="162"/>
    <m/>
    <x v="0"/>
    <x v="0"/>
    <m/>
    <m/>
    <m/>
    <m/>
    <m/>
    <m/>
    <x v="0"/>
    <x v="0"/>
    <s v=""/>
  </r>
  <r>
    <n v="163"/>
    <m/>
    <x v="0"/>
    <x v="0"/>
    <m/>
    <m/>
    <m/>
    <m/>
    <m/>
    <m/>
    <x v="0"/>
    <x v="0"/>
    <s v=""/>
  </r>
  <r>
    <n v="164"/>
    <m/>
    <x v="0"/>
    <x v="0"/>
    <m/>
    <m/>
    <m/>
    <m/>
    <m/>
    <m/>
    <x v="0"/>
    <x v="0"/>
    <s v=""/>
  </r>
  <r>
    <n v="165"/>
    <m/>
    <x v="0"/>
    <x v="0"/>
    <m/>
    <m/>
    <m/>
    <m/>
    <m/>
    <m/>
    <x v="0"/>
    <x v="0"/>
    <s v=""/>
  </r>
  <r>
    <n v="166"/>
    <m/>
    <x v="0"/>
    <x v="0"/>
    <m/>
    <m/>
    <m/>
    <m/>
    <m/>
    <m/>
    <x v="0"/>
    <x v="0"/>
    <s v=""/>
  </r>
  <r>
    <n v="167"/>
    <m/>
    <x v="0"/>
    <x v="0"/>
    <m/>
    <m/>
    <m/>
    <m/>
    <m/>
    <m/>
    <x v="0"/>
    <x v="0"/>
    <s v=""/>
  </r>
  <r>
    <n v="168"/>
    <m/>
    <x v="0"/>
    <x v="0"/>
    <m/>
    <m/>
    <m/>
    <m/>
    <m/>
    <m/>
    <x v="0"/>
    <x v="0"/>
    <s v=""/>
  </r>
  <r>
    <n v="169"/>
    <m/>
    <x v="0"/>
    <x v="0"/>
    <m/>
    <m/>
    <m/>
    <m/>
    <m/>
    <m/>
    <x v="0"/>
    <x v="0"/>
    <s v=""/>
  </r>
  <r>
    <n v="170"/>
    <m/>
    <x v="0"/>
    <x v="0"/>
    <m/>
    <m/>
    <m/>
    <m/>
    <m/>
    <m/>
    <x v="0"/>
    <x v="0"/>
    <s v=""/>
  </r>
  <r>
    <n v="171"/>
    <m/>
    <x v="0"/>
    <x v="0"/>
    <m/>
    <m/>
    <m/>
    <m/>
    <m/>
    <m/>
    <x v="0"/>
    <x v="0"/>
    <s v=""/>
  </r>
  <r>
    <n v="172"/>
    <m/>
    <x v="0"/>
    <x v="0"/>
    <m/>
    <m/>
    <m/>
    <m/>
    <m/>
    <m/>
    <x v="0"/>
    <x v="0"/>
    <s v=""/>
  </r>
  <r>
    <n v="173"/>
    <m/>
    <x v="0"/>
    <x v="0"/>
    <m/>
    <m/>
    <m/>
    <m/>
    <m/>
    <m/>
    <x v="0"/>
    <x v="0"/>
    <s v=""/>
  </r>
  <r>
    <n v="174"/>
    <m/>
    <x v="0"/>
    <x v="0"/>
    <m/>
    <m/>
    <m/>
    <m/>
    <m/>
    <m/>
    <x v="0"/>
    <x v="0"/>
    <s v=""/>
  </r>
  <r>
    <n v="175"/>
    <s v="Rui Santos"/>
    <x v="1"/>
    <x v="1"/>
    <m/>
    <m/>
    <m/>
    <s v="x"/>
    <m/>
    <m/>
    <x v="1"/>
    <x v="3"/>
    <s v="x"/>
  </r>
  <r>
    <n v="176"/>
    <m/>
    <x v="0"/>
    <x v="0"/>
    <m/>
    <m/>
    <m/>
    <m/>
    <m/>
    <m/>
    <x v="0"/>
    <x v="0"/>
    <s v=""/>
  </r>
  <r>
    <n v="177"/>
    <m/>
    <x v="0"/>
    <x v="0"/>
    <m/>
    <m/>
    <m/>
    <m/>
    <m/>
    <m/>
    <x v="0"/>
    <x v="0"/>
    <s v=""/>
  </r>
  <r>
    <n v="178"/>
    <m/>
    <x v="0"/>
    <x v="0"/>
    <m/>
    <m/>
    <m/>
    <m/>
    <m/>
    <m/>
    <x v="0"/>
    <x v="0"/>
    <s v=""/>
  </r>
  <r>
    <n v="179"/>
    <m/>
    <x v="0"/>
    <x v="0"/>
    <m/>
    <m/>
    <m/>
    <m/>
    <m/>
    <m/>
    <x v="0"/>
    <x v="0"/>
    <s v=""/>
  </r>
  <r>
    <n v="180"/>
    <m/>
    <x v="0"/>
    <x v="0"/>
    <m/>
    <m/>
    <m/>
    <m/>
    <m/>
    <m/>
    <x v="0"/>
    <x v="0"/>
    <s v=""/>
  </r>
  <r>
    <n v="181"/>
    <m/>
    <x v="0"/>
    <x v="0"/>
    <m/>
    <m/>
    <m/>
    <m/>
    <m/>
    <m/>
    <x v="0"/>
    <x v="0"/>
    <s v=""/>
  </r>
  <r>
    <n v="182"/>
    <m/>
    <x v="0"/>
    <x v="0"/>
    <m/>
    <m/>
    <m/>
    <m/>
    <m/>
    <m/>
    <x v="0"/>
    <x v="0"/>
    <s v=""/>
  </r>
  <r>
    <n v="183"/>
    <m/>
    <x v="0"/>
    <x v="0"/>
    <m/>
    <m/>
    <m/>
    <m/>
    <m/>
    <m/>
    <x v="0"/>
    <x v="0"/>
    <s v=""/>
  </r>
  <r>
    <n v="184"/>
    <m/>
    <x v="0"/>
    <x v="0"/>
    <m/>
    <m/>
    <m/>
    <m/>
    <m/>
    <m/>
    <x v="0"/>
    <x v="0"/>
    <s v=""/>
  </r>
  <r>
    <n v="185"/>
    <m/>
    <x v="0"/>
    <x v="0"/>
    <m/>
    <m/>
    <m/>
    <m/>
    <m/>
    <m/>
    <x v="0"/>
    <x v="0"/>
    <s v=""/>
  </r>
  <r>
    <n v="186"/>
    <m/>
    <x v="0"/>
    <x v="0"/>
    <m/>
    <m/>
    <m/>
    <m/>
    <m/>
    <m/>
    <x v="0"/>
    <x v="0"/>
    <s v=""/>
  </r>
  <r>
    <n v="187"/>
    <m/>
    <x v="0"/>
    <x v="0"/>
    <m/>
    <m/>
    <m/>
    <m/>
    <m/>
    <m/>
    <x v="0"/>
    <x v="0"/>
    <s v=""/>
  </r>
  <r>
    <n v="188"/>
    <m/>
    <x v="0"/>
    <x v="0"/>
    <m/>
    <m/>
    <m/>
    <m/>
    <m/>
    <m/>
    <x v="0"/>
    <x v="0"/>
    <s v=""/>
  </r>
  <r>
    <n v="189"/>
    <m/>
    <x v="0"/>
    <x v="0"/>
    <m/>
    <m/>
    <m/>
    <m/>
    <m/>
    <m/>
    <x v="0"/>
    <x v="0"/>
    <s v=""/>
  </r>
  <r>
    <n v="190"/>
    <m/>
    <x v="0"/>
    <x v="0"/>
    <m/>
    <m/>
    <m/>
    <m/>
    <m/>
    <m/>
    <x v="0"/>
    <x v="0"/>
    <s v=""/>
  </r>
  <r>
    <n v="191"/>
    <m/>
    <x v="0"/>
    <x v="0"/>
    <m/>
    <m/>
    <m/>
    <m/>
    <m/>
    <m/>
    <x v="0"/>
    <x v="0"/>
    <s v=""/>
  </r>
  <r>
    <n v="192"/>
    <m/>
    <x v="0"/>
    <x v="0"/>
    <m/>
    <m/>
    <m/>
    <m/>
    <m/>
    <m/>
    <x v="0"/>
    <x v="0"/>
    <s v=""/>
  </r>
  <r>
    <n v="193"/>
    <m/>
    <x v="0"/>
    <x v="0"/>
    <m/>
    <m/>
    <m/>
    <m/>
    <m/>
    <m/>
    <x v="0"/>
    <x v="0"/>
    <s v=""/>
  </r>
  <r>
    <n v="194"/>
    <m/>
    <x v="0"/>
    <x v="0"/>
    <m/>
    <m/>
    <m/>
    <m/>
    <m/>
    <m/>
    <x v="0"/>
    <x v="0"/>
    <s v=""/>
  </r>
  <r>
    <n v="195"/>
    <m/>
    <x v="0"/>
    <x v="0"/>
    <m/>
    <m/>
    <m/>
    <m/>
    <m/>
    <m/>
    <x v="0"/>
    <x v="0"/>
    <s v=""/>
  </r>
  <r>
    <n v="196"/>
    <s v="Adelino Jorge Calado"/>
    <x v="1"/>
    <x v="0"/>
    <m/>
    <s v="x"/>
    <m/>
    <m/>
    <m/>
    <m/>
    <x v="1"/>
    <x v="0"/>
    <s v="x"/>
  </r>
  <r>
    <n v="197"/>
    <m/>
    <x v="0"/>
    <x v="0"/>
    <m/>
    <m/>
    <m/>
    <m/>
    <m/>
    <m/>
    <x v="0"/>
    <x v="0"/>
    <s v=""/>
  </r>
  <r>
    <n v="198"/>
    <m/>
    <x v="0"/>
    <x v="0"/>
    <m/>
    <m/>
    <m/>
    <m/>
    <m/>
    <m/>
    <x v="0"/>
    <x v="0"/>
    <s v=""/>
  </r>
  <r>
    <n v="199"/>
    <m/>
    <x v="0"/>
    <x v="0"/>
    <m/>
    <m/>
    <m/>
    <m/>
    <m/>
    <m/>
    <x v="0"/>
    <x v="0"/>
    <s v=""/>
  </r>
  <r>
    <n v="200"/>
    <m/>
    <x v="0"/>
    <x v="0"/>
    <m/>
    <m/>
    <m/>
    <m/>
    <m/>
    <m/>
    <x v="0"/>
    <x v="0"/>
    <s v=""/>
  </r>
  <r>
    <n v="201"/>
    <m/>
    <x v="0"/>
    <x v="0"/>
    <m/>
    <m/>
    <m/>
    <m/>
    <m/>
    <m/>
    <x v="0"/>
    <x v="0"/>
    <s v=""/>
  </r>
  <r>
    <n v="202"/>
    <m/>
    <x v="0"/>
    <x v="0"/>
    <m/>
    <m/>
    <m/>
    <m/>
    <m/>
    <m/>
    <x v="0"/>
    <x v="0"/>
    <s v=""/>
  </r>
  <r>
    <n v="203"/>
    <m/>
    <x v="0"/>
    <x v="0"/>
    <m/>
    <m/>
    <m/>
    <m/>
    <m/>
    <m/>
    <x v="0"/>
    <x v="0"/>
    <s v=""/>
  </r>
  <r>
    <n v="204"/>
    <m/>
    <x v="0"/>
    <x v="0"/>
    <m/>
    <m/>
    <m/>
    <m/>
    <m/>
    <m/>
    <x v="0"/>
    <x v="0"/>
    <s v=""/>
  </r>
  <r>
    <n v="205"/>
    <m/>
    <x v="0"/>
    <x v="0"/>
    <m/>
    <m/>
    <m/>
    <m/>
    <m/>
    <m/>
    <x v="0"/>
    <x v="0"/>
    <s v=""/>
  </r>
  <r>
    <n v="206"/>
    <m/>
    <x v="0"/>
    <x v="0"/>
    <m/>
    <m/>
    <m/>
    <m/>
    <m/>
    <m/>
    <x v="0"/>
    <x v="0"/>
    <s v=""/>
  </r>
  <r>
    <n v="207"/>
    <m/>
    <x v="0"/>
    <x v="0"/>
    <m/>
    <m/>
    <m/>
    <m/>
    <m/>
    <m/>
    <x v="0"/>
    <x v="0"/>
    <s v=""/>
  </r>
  <r>
    <n v="208"/>
    <m/>
    <x v="0"/>
    <x v="0"/>
    <m/>
    <m/>
    <m/>
    <m/>
    <m/>
    <m/>
    <x v="0"/>
    <x v="0"/>
    <s v=""/>
  </r>
  <r>
    <n v="209"/>
    <m/>
    <x v="0"/>
    <x v="0"/>
    <m/>
    <m/>
    <m/>
    <m/>
    <m/>
    <m/>
    <x v="0"/>
    <x v="0"/>
    <s v=""/>
  </r>
  <r>
    <n v="210"/>
    <m/>
    <x v="0"/>
    <x v="0"/>
    <m/>
    <m/>
    <m/>
    <m/>
    <m/>
    <m/>
    <x v="0"/>
    <x v="0"/>
    <s v=""/>
  </r>
  <r>
    <n v="211"/>
    <m/>
    <x v="0"/>
    <x v="0"/>
    <m/>
    <m/>
    <m/>
    <m/>
    <m/>
    <m/>
    <x v="0"/>
    <x v="0"/>
    <s v=""/>
  </r>
  <r>
    <n v="212"/>
    <m/>
    <x v="0"/>
    <x v="0"/>
    <m/>
    <m/>
    <m/>
    <m/>
    <m/>
    <m/>
    <x v="0"/>
    <x v="0"/>
    <s v=""/>
  </r>
  <r>
    <n v="213"/>
    <m/>
    <x v="0"/>
    <x v="0"/>
    <m/>
    <m/>
    <m/>
    <m/>
    <m/>
    <m/>
    <x v="0"/>
    <x v="0"/>
    <s v=""/>
  </r>
  <r>
    <n v="214"/>
    <m/>
    <x v="0"/>
    <x v="0"/>
    <m/>
    <m/>
    <m/>
    <m/>
    <m/>
    <m/>
    <x v="0"/>
    <x v="0"/>
    <s v=""/>
  </r>
  <r>
    <n v="215"/>
    <m/>
    <x v="0"/>
    <x v="0"/>
    <m/>
    <m/>
    <m/>
    <m/>
    <m/>
    <m/>
    <x v="0"/>
    <x v="0"/>
    <s v=""/>
  </r>
  <r>
    <n v="216"/>
    <m/>
    <x v="0"/>
    <x v="0"/>
    <m/>
    <m/>
    <m/>
    <m/>
    <m/>
    <m/>
    <x v="0"/>
    <x v="0"/>
    <s v=""/>
  </r>
  <r>
    <n v="217"/>
    <m/>
    <x v="0"/>
    <x v="0"/>
    <m/>
    <m/>
    <m/>
    <m/>
    <m/>
    <m/>
    <x v="0"/>
    <x v="0"/>
    <s v=""/>
  </r>
  <r>
    <n v="218"/>
    <m/>
    <x v="0"/>
    <x v="0"/>
    <m/>
    <m/>
    <m/>
    <m/>
    <m/>
    <m/>
    <x v="0"/>
    <x v="0"/>
    <s v=""/>
  </r>
  <r>
    <n v="219"/>
    <m/>
    <x v="0"/>
    <x v="0"/>
    <m/>
    <m/>
    <m/>
    <m/>
    <m/>
    <m/>
    <x v="0"/>
    <x v="0"/>
    <s v=""/>
  </r>
  <r>
    <n v="220"/>
    <m/>
    <x v="0"/>
    <x v="0"/>
    <m/>
    <m/>
    <m/>
    <m/>
    <m/>
    <m/>
    <x v="0"/>
    <x v="0"/>
    <s v=""/>
  </r>
  <r>
    <n v="221"/>
    <m/>
    <x v="0"/>
    <x v="0"/>
    <m/>
    <m/>
    <m/>
    <m/>
    <m/>
    <m/>
    <x v="0"/>
    <x v="0"/>
    <s v=""/>
  </r>
  <r>
    <n v="222"/>
    <m/>
    <x v="0"/>
    <x v="0"/>
    <m/>
    <m/>
    <m/>
    <m/>
    <m/>
    <m/>
    <x v="0"/>
    <x v="0"/>
    <s v=""/>
  </r>
  <r>
    <n v="223"/>
    <m/>
    <x v="0"/>
    <x v="0"/>
    <m/>
    <m/>
    <m/>
    <m/>
    <m/>
    <m/>
    <x v="0"/>
    <x v="0"/>
    <s v=""/>
  </r>
  <r>
    <n v="224"/>
    <m/>
    <x v="0"/>
    <x v="0"/>
    <m/>
    <m/>
    <m/>
    <m/>
    <m/>
    <m/>
    <x v="0"/>
    <x v="0"/>
    <s v=""/>
  </r>
  <r>
    <n v="225"/>
    <m/>
    <x v="0"/>
    <x v="0"/>
    <m/>
    <m/>
    <m/>
    <m/>
    <m/>
    <m/>
    <x v="0"/>
    <x v="0"/>
    <s v=""/>
  </r>
  <r>
    <n v="226"/>
    <m/>
    <x v="0"/>
    <x v="0"/>
    <m/>
    <m/>
    <m/>
    <m/>
    <m/>
    <m/>
    <x v="0"/>
    <x v="0"/>
    <s v=""/>
  </r>
  <r>
    <n v="227"/>
    <m/>
    <x v="0"/>
    <x v="0"/>
    <m/>
    <m/>
    <m/>
    <m/>
    <m/>
    <m/>
    <x v="0"/>
    <x v="0"/>
    <s v=""/>
  </r>
  <r>
    <n v="228"/>
    <m/>
    <x v="0"/>
    <x v="0"/>
    <m/>
    <m/>
    <m/>
    <m/>
    <m/>
    <m/>
    <x v="0"/>
    <x v="0"/>
    <s v=""/>
  </r>
  <r>
    <n v="229"/>
    <m/>
    <x v="0"/>
    <x v="0"/>
    <m/>
    <m/>
    <m/>
    <m/>
    <m/>
    <m/>
    <x v="0"/>
    <x v="0"/>
    <s v=""/>
  </r>
  <r>
    <n v="230"/>
    <m/>
    <x v="0"/>
    <x v="0"/>
    <m/>
    <m/>
    <m/>
    <m/>
    <m/>
    <m/>
    <x v="0"/>
    <x v="0"/>
    <s v=""/>
  </r>
  <r>
    <n v="231"/>
    <m/>
    <x v="0"/>
    <x v="0"/>
    <m/>
    <m/>
    <m/>
    <m/>
    <m/>
    <m/>
    <x v="0"/>
    <x v="0"/>
    <s v=""/>
  </r>
  <r>
    <n v="232"/>
    <m/>
    <x v="0"/>
    <x v="0"/>
    <m/>
    <m/>
    <m/>
    <m/>
    <m/>
    <m/>
    <x v="0"/>
    <x v="0"/>
    <s v=""/>
  </r>
  <r>
    <n v="233"/>
    <m/>
    <x v="0"/>
    <x v="0"/>
    <m/>
    <m/>
    <m/>
    <m/>
    <m/>
    <m/>
    <x v="0"/>
    <x v="0"/>
    <s v=""/>
  </r>
  <r>
    <n v="234"/>
    <m/>
    <x v="0"/>
    <x v="0"/>
    <m/>
    <m/>
    <m/>
    <m/>
    <m/>
    <m/>
    <x v="0"/>
    <x v="0"/>
    <s v=""/>
  </r>
  <r>
    <n v="235"/>
    <m/>
    <x v="0"/>
    <x v="0"/>
    <m/>
    <m/>
    <m/>
    <m/>
    <m/>
    <m/>
    <x v="0"/>
    <x v="0"/>
    <s v=""/>
  </r>
  <r>
    <n v="236"/>
    <m/>
    <x v="0"/>
    <x v="0"/>
    <m/>
    <m/>
    <m/>
    <m/>
    <m/>
    <m/>
    <x v="0"/>
    <x v="0"/>
    <s v=""/>
  </r>
  <r>
    <n v="237"/>
    <m/>
    <x v="0"/>
    <x v="0"/>
    <m/>
    <m/>
    <m/>
    <m/>
    <m/>
    <m/>
    <x v="0"/>
    <x v="0"/>
    <s v=""/>
  </r>
  <r>
    <n v="238"/>
    <m/>
    <x v="0"/>
    <x v="0"/>
    <m/>
    <m/>
    <m/>
    <m/>
    <m/>
    <m/>
    <x v="0"/>
    <x v="0"/>
    <s v=""/>
  </r>
  <r>
    <n v="239"/>
    <m/>
    <x v="0"/>
    <x v="0"/>
    <m/>
    <m/>
    <m/>
    <m/>
    <m/>
    <m/>
    <x v="0"/>
    <x v="0"/>
    <s v=""/>
  </r>
  <r>
    <n v="240"/>
    <m/>
    <x v="0"/>
    <x v="0"/>
    <m/>
    <m/>
    <m/>
    <m/>
    <m/>
    <m/>
    <x v="0"/>
    <x v="0"/>
    <s v=""/>
  </r>
  <r>
    <n v="241"/>
    <m/>
    <x v="0"/>
    <x v="0"/>
    <m/>
    <m/>
    <m/>
    <m/>
    <m/>
    <m/>
    <x v="0"/>
    <x v="0"/>
    <s v=""/>
  </r>
  <r>
    <n v="242"/>
    <m/>
    <x v="0"/>
    <x v="0"/>
    <m/>
    <m/>
    <m/>
    <m/>
    <m/>
    <m/>
    <x v="0"/>
    <x v="0"/>
    <s v=""/>
  </r>
  <r>
    <n v="243"/>
    <m/>
    <x v="0"/>
    <x v="0"/>
    <m/>
    <m/>
    <m/>
    <m/>
    <m/>
    <m/>
    <x v="0"/>
    <x v="0"/>
    <s v=""/>
  </r>
  <r>
    <n v="244"/>
    <m/>
    <x v="0"/>
    <x v="0"/>
    <m/>
    <m/>
    <m/>
    <m/>
    <m/>
    <m/>
    <x v="0"/>
    <x v="0"/>
    <s v=""/>
  </r>
  <r>
    <n v="245"/>
    <m/>
    <x v="0"/>
    <x v="0"/>
    <m/>
    <m/>
    <m/>
    <m/>
    <m/>
    <m/>
    <x v="0"/>
    <x v="0"/>
    <s v=""/>
  </r>
  <r>
    <n v="246"/>
    <m/>
    <x v="0"/>
    <x v="0"/>
    <m/>
    <m/>
    <m/>
    <m/>
    <m/>
    <m/>
    <x v="0"/>
    <x v="0"/>
    <s v=""/>
  </r>
  <r>
    <n v="247"/>
    <m/>
    <x v="0"/>
    <x v="0"/>
    <m/>
    <m/>
    <m/>
    <m/>
    <m/>
    <m/>
    <x v="0"/>
    <x v="0"/>
    <s v=""/>
  </r>
  <r>
    <n v="248"/>
    <m/>
    <x v="0"/>
    <x v="0"/>
    <m/>
    <m/>
    <m/>
    <m/>
    <m/>
    <m/>
    <x v="0"/>
    <x v="0"/>
    <s v=""/>
  </r>
  <r>
    <n v="249"/>
    <m/>
    <x v="0"/>
    <x v="0"/>
    <m/>
    <m/>
    <m/>
    <m/>
    <m/>
    <m/>
    <x v="0"/>
    <x v="0"/>
    <s v=""/>
  </r>
  <r>
    <n v="250"/>
    <m/>
    <x v="0"/>
    <x v="0"/>
    <m/>
    <m/>
    <m/>
    <m/>
    <m/>
    <m/>
    <x v="0"/>
    <x v="0"/>
    <s v=""/>
  </r>
  <r>
    <n v="251"/>
    <m/>
    <x v="0"/>
    <x v="0"/>
    <m/>
    <m/>
    <m/>
    <m/>
    <m/>
    <m/>
    <x v="0"/>
    <x v="0"/>
    <s v=""/>
  </r>
  <r>
    <n v="252"/>
    <m/>
    <x v="0"/>
    <x v="0"/>
    <m/>
    <m/>
    <m/>
    <m/>
    <m/>
    <m/>
    <x v="0"/>
    <x v="0"/>
    <s v=""/>
  </r>
  <r>
    <n v="253"/>
    <m/>
    <x v="0"/>
    <x v="0"/>
    <m/>
    <m/>
    <m/>
    <m/>
    <m/>
    <m/>
    <x v="0"/>
    <x v="0"/>
    <s v=""/>
  </r>
  <r>
    <n v="254"/>
    <m/>
    <x v="0"/>
    <x v="0"/>
    <m/>
    <m/>
    <m/>
    <m/>
    <m/>
    <m/>
    <x v="0"/>
    <x v="0"/>
    <s v=""/>
  </r>
  <r>
    <n v="255"/>
    <m/>
    <x v="0"/>
    <x v="0"/>
    <m/>
    <m/>
    <m/>
    <m/>
    <m/>
    <m/>
    <x v="0"/>
    <x v="0"/>
    <s v=""/>
  </r>
  <r>
    <n v="256"/>
    <m/>
    <x v="0"/>
    <x v="0"/>
    <m/>
    <m/>
    <m/>
    <m/>
    <m/>
    <m/>
    <x v="0"/>
    <x v="0"/>
    <s v=""/>
  </r>
  <r>
    <n v="257"/>
    <m/>
    <x v="0"/>
    <x v="0"/>
    <m/>
    <m/>
    <m/>
    <m/>
    <m/>
    <m/>
    <x v="0"/>
    <x v="0"/>
    <s v=""/>
  </r>
  <r>
    <n v="258"/>
    <m/>
    <x v="0"/>
    <x v="0"/>
    <m/>
    <m/>
    <m/>
    <m/>
    <m/>
    <m/>
    <x v="0"/>
    <x v="0"/>
    <s v=""/>
  </r>
  <r>
    <n v="259"/>
    <m/>
    <x v="0"/>
    <x v="0"/>
    <m/>
    <m/>
    <m/>
    <m/>
    <m/>
    <m/>
    <x v="0"/>
    <x v="0"/>
    <s v=""/>
  </r>
  <r>
    <n v="260"/>
    <m/>
    <x v="0"/>
    <x v="0"/>
    <m/>
    <m/>
    <m/>
    <m/>
    <m/>
    <m/>
    <x v="0"/>
    <x v="0"/>
    <s v=""/>
  </r>
  <r>
    <n v="261"/>
    <m/>
    <x v="0"/>
    <x v="0"/>
    <m/>
    <m/>
    <m/>
    <m/>
    <m/>
    <m/>
    <x v="0"/>
    <x v="0"/>
    <s v=""/>
  </r>
  <r>
    <n v="262"/>
    <m/>
    <x v="0"/>
    <x v="0"/>
    <m/>
    <m/>
    <m/>
    <m/>
    <m/>
    <m/>
    <x v="0"/>
    <x v="0"/>
    <s v=""/>
  </r>
  <r>
    <n v="263"/>
    <m/>
    <x v="0"/>
    <x v="0"/>
    <m/>
    <m/>
    <m/>
    <m/>
    <m/>
    <m/>
    <x v="0"/>
    <x v="0"/>
    <s v=""/>
  </r>
  <r>
    <n v="264"/>
    <m/>
    <x v="0"/>
    <x v="0"/>
    <m/>
    <m/>
    <m/>
    <m/>
    <m/>
    <m/>
    <x v="0"/>
    <x v="0"/>
    <s v=""/>
  </r>
  <r>
    <n v="265"/>
    <m/>
    <x v="0"/>
    <x v="0"/>
    <m/>
    <m/>
    <m/>
    <m/>
    <m/>
    <m/>
    <x v="0"/>
    <x v="0"/>
    <s v=""/>
  </r>
  <r>
    <n v="266"/>
    <m/>
    <x v="0"/>
    <x v="0"/>
    <m/>
    <m/>
    <m/>
    <m/>
    <m/>
    <m/>
    <x v="0"/>
    <x v="0"/>
    <s v=""/>
  </r>
  <r>
    <n v="267"/>
    <m/>
    <x v="0"/>
    <x v="0"/>
    <m/>
    <m/>
    <m/>
    <m/>
    <m/>
    <m/>
    <x v="0"/>
    <x v="0"/>
    <s v=""/>
  </r>
  <r>
    <n v="268"/>
    <m/>
    <x v="0"/>
    <x v="0"/>
    <m/>
    <m/>
    <m/>
    <m/>
    <m/>
    <m/>
    <x v="0"/>
    <x v="0"/>
    <s v=""/>
  </r>
  <r>
    <n v="269"/>
    <m/>
    <x v="0"/>
    <x v="0"/>
    <m/>
    <m/>
    <m/>
    <m/>
    <m/>
    <m/>
    <x v="0"/>
    <x v="0"/>
    <s v=""/>
  </r>
  <r>
    <n v="270"/>
    <m/>
    <x v="0"/>
    <x v="0"/>
    <m/>
    <m/>
    <m/>
    <m/>
    <m/>
    <m/>
    <x v="0"/>
    <x v="0"/>
    <s v=""/>
  </r>
  <r>
    <n v="271"/>
    <m/>
    <x v="0"/>
    <x v="0"/>
    <m/>
    <m/>
    <m/>
    <m/>
    <m/>
    <m/>
    <x v="0"/>
    <x v="0"/>
    <s v=""/>
  </r>
  <r>
    <n v="272"/>
    <m/>
    <x v="0"/>
    <x v="0"/>
    <m/>
    <m/>
    <m/>
    <m/>
    <m/>
    <m/>
    <x v="0"/>
    <x v="0"/>
    <s v=""/>
  </r>
  <r>
    <n v="273"/>
    <m/>
    <x v="0"/>
    <x v="0"/>
    <m/>
    <m/>
    <m/>
    <m/>
    <m/>
    <m/>
    <x v="0"/>
    <x v="0"/>
    <s v=""/>
  </r>
  <r>
    <n v="274"/>
    <m/>
    <x v="0"/>
    <x v="0"/>
    <m/>
    <m/>
    <m/>
    <m/>
    <m/>
    <m/>
    <x v="0"/>
    <x v="0"/>
    <s v=""/>
  </r>
  <r>
    <n v="275"/>
    <m/>
    <x v="0"/>
    <x v="0"/>
    <m/>
    <m/>
    <m/>
    <m/>
    <m/>
    <m/>
    <x v="0"/>
    <x v="0"/>
    <s v=""/>
  </r>
  <r>
    <n v="276"/>
    <m/>
    <x v="0"/>
    <x v="0"/>
    <m/>
    <m/>
    <m/>
    <m/>
    <m/>
    <m/>
    <x v="0"/>
    <x v="0"/>
    <s v=""/>
  </r>
  <r>
    <n v="277"/>
    <m/>
    <x v="0"/>
    <x v="0"/>
    <m/>
    <m/>
    <m/>
    <m/>
    <m/>
    <m/>
    <x v="0"/>
    <x v="0"/>
    <s v=""/>
  </r>
  <r>
    <n v="278"/>
    <m/>
    <x v="0"/>
    <x v="0"/>
    <m/>
    <m/>
    <m/>
    <m/>
    <m/>
    <m/>
    <x v="0"/>
    <x v="0"/>
    <s v=""/>
  </r>
  <r>
    <n v="279"/>
    <m/>
    <x v="0"/>
    <x v="0"/>
    <m/>
    <m/>
    <m/>
    <m/>
    <m/>
    <m/>
    <x v="0"/>
    <x v="0"/>
    <s v=""/>
  </r>
  <r>
    <n v="280"/>
    <m/>
    <x v="0"/>
    <x v="0"/>
    <m/>
    <m/>
    <m/>
    <m/>
    <m/>
    <m/>
    <x v="0"/>
    <x v="0"/>
    <s v=""/>
  </r>
  <r>
    <n v="281"/>
    <m/>
    <x v="0"/>
    <x v="0"/>
    <m/>
    <m/>
    <m/>
    <m/>
    <m/>
    <m/>
    <x v="0"/>
    <x v="0"/>
    <s v=""/>
  </r>
  <r>
    <n v="282"/>
    <m/>
    <x v="0"/>
    <x v="0"/>
    <m/>
    <m/>
    <m/>
    <m/>
    <m/>
    <m/>
    <x v="0"/>
    <x v="0"/>
    <s v=""/>
  </r>
  <r>
    <n v="283"/>
    <m/>
    <x v="0"/>
    <x v="0"/>
    <m/>
    <m/>
    <m/>
    <m/>
    <m/>
    <m/>
    <x v="0"/>
    <x v="0"/>
    <s v=""/>
  </r>
  <r>
    <n v="284"/>
    <m/>
    <x v="0"/>
    <x v="0"/>
    <m/>
    <m/>
    <m/>
    <m/>
    <m/>
    <m/>
    <x v="0"/>
    <x v="0"/>
    <s v=""/>
  </r>
  <r>
    <n v="285"/>
    <m/>
    <x v="0"/>
    <x v="0"/>
    <m/>
    <m/>
    <m/>
    <m/>
    <m/>
    <m/>
    <x v="0"/>
    <x v="0"/>
    <s v=""/>
  </r>
  <r>
    <n v="286"/>
    <m/>
    <x v="0"/>
    <x v="0"/>
    <m/>
    <m/>
    <m/>
    <m/>
    <m/>
    <m/>
    <x v="0"/>
    <x v="0"/>
    <s v=""/>
  </r>
  <r>
    <n v="287"/>
    <m/>
    <x v="0"/>
    <x v="0"/>
    <m/>
    <m/>
    <m/>
    <m/>
    <m/>
    <m/>
    <x v="0"/>
    <x v="0"/>
    <s v=""/>
  </r>
  <r>
    <n v="288"/>
    <m/>
    <x v="0"/>
    <x v="0"/>
    <m/>
    <m/>
    <m/>
    <m/>
    <m/>
    <m/>
    <x v="0"/>
    <x v="0"/>
    <s v=""/>
  </r>
  <r>
    <n v="289"/>
    <m/>
    <x v="0"/>
    <x v="0"/>
    <m/>
    <m/>
    <m/>
    <m/>
    <m/>
    <m/>
    <x v="0"/>
    <x v="0"/>
    <s v=""/>
  </r>
  <r>
    <n v="290"/>
    <m/>
    <x v="0"/>
    <x v="0"/>
    <m/>
    <m/>
    <m/>
    <m/>
    <m/>
    <m/>
    <x v="0"/>
    <x v="0"/>
    <s v=""/>
  </r>
  <r>
    <n v="291"/>
    <m/>
    <x v="0"/>
    <x v="0"/>
    <m/>
    <m/>
    <m/>
    <m/>
    <m/>
    <m/>
    <x v="0"/>
    <x v="0"/>
    <s v=""/>
  </r>
  <r>
    <n v="292"/>
    <m/>
    <x v="0"/>
    <x v="0"/>
    <m/>
    <m/>
    <m/>
    <m/>
    <m/>
    <m/>
    <x v="0"/>
    <x v="0"/>
    <s v=""/>
  </r>
  <r>
    <n v="293"/>
    <m/>
    <x v="0"/>
    <x v="0"/>
    <m/>
    <m/>
    <m/>
    <m/>
    <m/>
    <m/>
    <x v="0"/>
    <x v="0"/>
    <s v=""/>
  </r>
  <r>
    <n v="294"/>
    <m/>
    <x v="0"/>
    <x v="0"/>
    <m/>
    <m/>
    <m/>
    <m/>
    <m/>
    <m/>
    <x v="0"/>
    <x v="0"/>
    <s v=""/>
  </r>
  <r>
    <n v="295"/>
    <m/>
    <x v="0"/>
    <x v="0"/>
    <m/>
    <m/>
    <m/>
    <m/>
    <m/>
    <m/>
    <x v="0"/>
    <x v="0"/>
    <s v=""/>
  </r>
  <r>
    <n v="296"/>
    <m/>
    <x v="0"/>
    <x v="0"/>
    <m/>
    <m/>
    <m/>
    <m/>
    <m/>
    <m/>
    <x v="0"/>
    <x v="0"/>
    <s v=""/>
  </r>
  <r>
    <n v="297"/>
    <m/>
    <x v="0"/>
    <x v="0"/>
    <m/>
    <m/>
    <m/>
    <m/>
    <m/>
    <m/>
    <x v="0"/>
    <x v="0"/>
    <s v=""/>
  </r>
  <r>
    <n v="298"/>
    <s v="Carlos Almeida"/>
    <x v="0"/>
    <x v="0"/>
    <m/>
    <m/>
    <m/>
    <m/>
    <m/>
    <m/>
    <x v="0"/>
    <x v="0"/>
    <s v=""/>
  </r>
  <r>
    <n v="299"/>
    <m/>
    <x v="0"/>
    <x v="0"/>
    <m/>
    <m/>
    <m/>
    <m/>
    <m/>
    <m/>
    <x v="0"/>
    <x v="0"/>
    <s v=""/>
  </r>
  <r>
    <n v="300"/>
    <m/>
    <x v="0"/>
    <x v="0"/>
    <m/>
    <m/>
    <m/>
    <m/>
    <m/>
    <m/>
    <x v="0"/>
    <x v="0"/>
    <s v=""/>
  </r>
  <r>
    <n v="301"/>
    <m/>
    <x v="0"/>
    <x v="0"/>
    <m/>
    <m/>
    <m/>
    <m/>
    <m/>
    <m/>
    <x v="0"/>
    <x v="0"/>
    <s v=""/>
  </r>
  <r>
    <n v="302"/>
    <m/>
    <x v="0"/>
    <x v="0"/>
    <m/>
    <m/>
    <m/>
    <m/>
    <m/>
    <m/>
    <x v="0"/>
    <x v="0"/>
    <s v=""/>
  </r>
  <r>
    <n v="303"/>
    <m/>
    <x v="0"/>
    <x v="0"/>
    <m/>
    <m/>
    <m/>
    <m/>
    <m/>
    <m/>
    <x v="0"/>
    <x v="0"/>
    <s v=""/>
  </r>
  <r>
    <n v="304"/>
    <m/>
    <x v="0"/>
    <x v="0"/>
    <m/>
    <m/>
    <m/>
    <m/>
    <m/>
    <m/>
    <x v="0"/>
    <x v="0"/>
    <s v=""/>
  </r>
  <r>
    <n v="305"/>
    <m/>
    <x v="0"/>
    <x v="0"/>
    <m/>
    <m/>
    <m/>
    <m/>
    <m/>
    <m/>
    <x v="0"/>
    <x v="0"/>
    <s v=""/>
  </r>
  <r>
    <n v="306"/>
    <m/>
    <x v="0"/>
    <x v="0"/>
    <m/>
    <m/>
    <m/>
    <m/>
    <m/>
    <m/>
    <x v="0"/>
    <x v="0"/>
    <s v=""/>
  </r>
  <r>
    <n v="307"/>
    <m/>
    <x v="0"/>
    <x v="0"/>
    <m/>
    <m/>
    <m/>
    <m/>
    <m/>
    <m/>
    <x v="0"/>
    <x v="0"/>
    <s v=""/>
  </r>
  <r>
    <n v="308"/>
    <m/>
    <x v="0"/>
    <x v="0"/>
    <m/>
    <m/>
    <m/>
    <m/>
    <m/>
    <m/>
    <x v="0"/>
    <x v="0"/>
    <s v=""/>
  </r>
  <r>
    <n v="309"/>
    <m/>
    <x v="0"/>
    <x v="0"/>
    <m/>
    <m/>
    <m/>
    <m/>
    <m/>
    <m/>
    <x v="0"/>
    <x v="0"/>
    <s v=""/>
  </r>
  <r>
    <n v="310"/>
    <m/>
    <x v="0"/>
    <x v="0"/>
    <m/>
    <m/>
    <m/>
    <m/>
    <m/>
    <m/>
    <x v="0"/>
    <x v="0"/>
    <s v=""/>
  </r>
  <r>
    <n v="311"/>
    <m/>
    <x v="0"/>
    <x v="0"/>
    <m/>
    <m/>
    <m/>
    <m/>
    <m/>
    <m/>
    <x v="0"/>
    <x v="0"/>
    <s v=""/>
  </r>
  <r>
    <n v="312"/>
    <s v="Gilberto Pedrosa"/>
    <x v="1"/>
    <x v="0"/>
    <m/>
    <m/>
    <m/>
    <s v="x"/>
    <m/>
    <m/>
    <x v="0"/>
    <x v="0"/>
    <s v="x"/>
  </r>
  <r>
    <n v="313"/>
    <m/>
    <x v="0"/>
    <x v="0"/>
    <m/>
    <m/>
    <m/>
    <m/>
    <m/>
    <m/>
    <x v="0"/>
    <x v="0"/>
    <s v=""/>
  </r>
  <r>
    <n v="314"/>
    <m/>
    <x v="0"/>
    <x v="0"/>
    <m/>
    <m/>
    <m/>
    <m/>
    <m/>
    <m/>
    <x v="0"/>
    <x v="0"/>
    <s v=""/>
  </r>
  <r>
    <n v="315"/>
    <m/>
    <x v="0"/>
    <x v="0"/>
    <m/>
    <m/>
    <m/>
    <m/>
    <m/>
    <m/>
    <x v="0"/>
    <x v="0"/>
    <s v=""/>
  </r>
  <r>
    <n v="316"/>
    <m/>
    <x v="0"/>
    <x v="0"/>
    <m/>
    <m/>
    <m/>
    <m/>
    <m/>
    <m/>
    <x v="0"/>
    <x v="0"/>
    <s v=""/>
  </r>
  <r>
    <n v="317"/>
    <m/>
    <x v="0"/>
    <x v="0"/>
    <m/>
    <m/>
    <m/>
    <m/>
    <m/>
    <m/>
    <x v="0"/>
    <x v="0"/>
    <s v=""/>
  </r>
  <r>
    <n v="318"/>
    <m/>
    <x v="0"/>
    <x v="0"/>
    <m/>
    <m/>
    <m/>
    <m/>
    <m/>
    <m/>
    <x v="0"/>
    <x v="0"/>
    <s v=""/>
  </r>
  <r>
    <n v="319"/>
    <m/>
    <x v="0"/>
    <x v="0"/>
    <m/>
    <m/>
    <m/>
    <m/>
    <m/>
    <m/>
    <x v="0"/>
    <x v="0"/>
    <s v=""/>
  </r>
  <r>
    <n v="320"/>
    <m/>
    <x v="0"/>
    <x v="0"/>
    <m/>
    <m/>
    <m/>
    <m/>
    <m/>
    <m/>
    <x v="0"/>
    <x v="0"/>
    <s v=""/>
  </r>
  <r>
    <n v="321"/>
    <m/>
    <x v="0"/>
    <x v="0"/>
    <m/>
    <m/>
    <m/>
    <m/>
    <m/>
    <m/>
    <x v="0"/>
    <x v="0"/>
    <s v=""/>
  </r>
  <r>
    <n v="322"/>
    <m/>
    <x v="0"/>
    <x v="0"/>
    <m/>
    <m/>
    <m/>
    <m/>
    <m/>
    <m/>
    <x v="0"/>
    <x v="0"/>
    <s v=""/>
  </r>
  <r>
    <n v="323"/>
    <m/>
    <x v="0"/>
    <x v="0"/>
    <m/>
    <m/>
    <m/>
    <m/>
    <m/>
    <m/>
    <x v="0"/>
    <x v="0"/>
    <s v=""/>
  </r>
  <r>
    <n v="324"/>
    <m/>
    <x v="0"/>
    <x v="0"/>
    <m/>
    <m/>
    <m/>
    <m/>
    <m/>
    <m/>
    <x v="0"/>
    <x v="0"/>
    <s v=""/>
  </r>
  <r>
    <n v="325"/>
    <m/>
    <x v="0"/>
    <x v="0"/>
    <m/>
    <m/>
    <m/>
    <m/>
    <m/>
    <m/>
    <x v="0"/>
    <x v="0"/>
    <s v=""/>
  </r>
  <r>
    <n v="326"/>
    <m/>
    <x v="0"/>
    <x v="0"/>
    <m/>
    <m/>
    <m/>
    <m/>
    <m/>
    <m/>
    <x v="0"/>
    <x v="0"/>
    <s v=""/>
  </r>
  <r>
    <n v="327"/>
    <m/>
    <x v="0"/>
    <x v="0"/>
    <m/>
    <m/>
    <m/>
    <m/>
    <m/>
    <m/>
    <x v="0"/>
    <x v="0"/>
    <s v=""/>
  </r>
  <r>
    <n v="328"/>
    <m/>
    <x v="0"/>
    <x v="0"/>
    <m/>
    <m/>
    <m/>
    <m/>
    <m/>
    <m/>
    <x v="0"/>
    <x v="0"/>
    <s v=""/>
  </r>
  <r>
    <n v="329"/>
    <m/>
    <x v="0"/>
    <x v="0"/>
    <m/>
    <m/>
    <m/>
    <m/>
    <m/>
    <m/>
    <x v="0"/>
    <x v="0"/>
    <s v=""/>
  </r>
  <r>
    <n v="330"/>
    <m/>
    <x v="0"/>
    <x v="0"/>
    <m/>
    <m/>
    <m/>
    <m/>
    <m/>
    <m/>
    <x v="0"/>
    <x v="0"/>
    <s v=""/>
  </r>
  <r>
    <n v="331"/>
    <m/>
    <x v="0"/>
    <x v="0"/>
    <m/>
    <m/>
    <m/>
    <m/>
    <m/>
    <m/>
    <x v="0"/>
    <x v="0"/>
    <s v=""/>
  </r>
  <r>
    <n v="332"/>
    <m/>
    <x v="0"/>
    <x v="0"/>
    <m/>
    <m/>
    <m/>
    <m/>
    <m/>
    <m/>
    <x v="0"/>
    <x v="0"/>
    <s v=""/>
  </r>
  <r>
    <n v="333"/>
    <m/>
    <x v="0"/>
    <x v="0"/>
    <m/>
    <m/>
    <m/>
    <m/>
    <m/>
    <m/>
    <x v="0"/>
    <x v="0"/>
    <s v=""/>
  </r>
  <r>
    <n v="334"/>
    <m/>
    <x v="0"/>
    <x v="0"/>
    <m/>
    <m/>
    <m/>
    <m/>
    <m/>
    <m/>
    <x v="0"/>
    <x v="0"/>
    <s v=""/>
  </r>
  <r>
    <n v="335"/>
    <m/>
    <x v="0"/>
    <x v="0"/>
    <m/>
    <m/>
    <m/>
    <m/>
    <m/>
    <m/>
    <x v="0"/>
    <x v="0"/>
    <s v=""/>
  </r>
  <r>
    <n v="336"/>
    <m/>
    <x v="0"/>
    <x v="0"/>
    <m/>
    <m/>
    <m/>
    <m/>
    <m/>
    <m/>
    <x v="0"/>
    <x v="0"/>
    <s v=""/>
  </r>
  <r>
    <n v="337"/>
    <m/>
    <x v="0"/>
    <x v="0"/>
    <m/>
    <m/>
    <m/>
    <m/>
    <m/>
    <m/>
    <x v="0"/>
    <x v="0"/>
    <s v=""/>
  </r>
  <r>
    <n v="338"/>
    <m/>
    <x v="0"/>
    <x v="0"/>
    <m/>
    <m/>
    <m/>
    <m/>
    <m/>
    <m/>
    <x v="0"/>
    <x v="0"/>
    <s v=""/>
  </r>
  <r>
    <n v="339"/>
    <m/>
    <x v="0"/>
    <x v="0"/>
    <m/>
    <m/>
    <m/>
    <m/>
    <m/>
    <m/>
    <x v="0"/>
    <x v="0"/>
    <s v=""/>
  </r>
  <r>
    <n v="340"/>
    <m/>
    <x v="0"/>
    <x v="0"/>
    <m/>
    <m/>
    <m/>
    <m/>
    <m/>
    <m/>
    <x v="0"/>
    <x v="0"/>
    <s v=""/>
  </r>
  <r>
    <n v="341"/>
    <m/>
    <x v="0"/>
    <x v="0"/>
    <m/>
    <m/>
    <m/>
    <m/>
    <m/>
    <m/>
    <x v="0"/>
    <x v="0"/>
    <s v=""/>
  </r>
  <r>
    <n v="342"/>
    <m/>
    <x v="0"/>
    <x v="0"/>
    <m/>
    <m/>
    <m/>
    <m/>
    <m/>
    <m/>
    <x v="0"/>
    <x v="0"/>
    <s v=""/>
  </r>
  <r>
    <n v="343"/>
    <m/>
    <x v="0"/>
    <x v="0"/>
    <m/>
    <m/>
    <m/>
    <m/>
    <m/>
    <m/>
    <x v="0"/>
    <x v="0"/>
    <s v=""/>
  </r>
  <r>
    <n v="344"/>
    <m/>
    <x v="0"/>
    <x v="0"/>
    <m/>
    <m/>
    <m/>
    <m/>
    <m/>
    <m/>
    <x v="0"/>
    <x v="0"/>
    <s v=""/>
  </r>
  <r>
    <n v="345"/>
    <m/>
    <x v="0"/>
    <x v="0"/>
    <m/>
    <m/>
    <m/>
    <m/>
    <m/>
    <m/>
    <x v="0"/>
    <x v="0"/>
    <s v=""/>
  </r>
  <r>
    <n v="346"/>
    <m/>
    <x v="0"/>
    <x v="0"/>
    <m/>
    <m/>
    <m/>
    <m/>
    <m/>
    <m/>
    <x v="0"/>
    <x v="0"/>
    <s v=""/>
  </r>
  <r>
    <n v="347"/>
    <m/>
    <x v="0"/>
    <x v="0"/>
    <m/>
    <m/>
    <m/>
    <m/>
    <m/>
    <m/>
    <x v="0"/>
    <x v="0"/>
    <s v=""/>
  </r>
  <r>
    <n v="348"/>
    <m/>
    <x v="0"/>
    <x v="0"/>
    <m/>
    <m/>
    <m/>
    <m/>
    <m/>
    <m/>
    <x v="0"/>
    <x v="0"/>
    <s v=""/>
  </r>
  <r>
    <n v="349"/>
    <m/>
    <x v="0"/>
    <x v="0"/>
    <m/>
    <m/>
    <m/>
    <m/>
    <m/>
    <m/>
    <x v="0"/>
    <x v="0"/>
    <s v=""/>
  </r>
  <r>
    <n v="350"/>
    <m/>
    <x v="0"/>
    <x v="0"/>
    <m/>
    <m/>
    <m/>
    <m/>
    <m/>
    <m/>
    <x v="0"/>
    <x v="0"/>
    <s v=""/>
  </r>
  <r>
    <n v="351"/>
    <m/>
    <x v="0"/>
    <x v="0"/>
    <m/>
    <m/>
    <m/>
    <m/>
    <m/>
    <m/>
    <x v="0"/>
    <x v="0"/>
    <s v=""/>
  </r>
  <r>
    <n v="352"/>
    <m/>
    <x v="0"/>
    <x v="0"/>
    <m/>
    <m/>
    <m/>
    <m/>
    <m/>
    <m/>
    <x v="0"/>
    <x v="0"/>
    <s v=""/>
  </r>
  <r>
    <n v="353"/>
    <m/>
    <x v="0"/>
    <x v="0"/>
    <m/>
    <m/>
    <m/>
    <m/>
    <m/>
    <m/>
    <x v="0"/>
    <x v="0"/>
    <s v=""/>
  </r>
  <r>
    <n v="354"/>
    <m/>
    <x v="0"/>
    <x v="0"/>
    <m/>
    <m/>
    <m/>
    <m/>
    <m/>
    <m/>
    <x v="0"/>
    <x v="0"/>
    <s v=""/>
  </r>
  <r>
    <n v="355"/>
    <m/>
    <x v="0"/>
    <x v="0"/>
    <m/>
    <m/>
    <m/>
    <m/>
    <m/>
    <m/>
    <x v="0"/>
    <x v="0"/>
    <s v=""/>
  </r>
  <r>
    <n v="356"/>
    <m/>
    <x v="0"/>
    <x v="0"/>
    <m/>
    <m/>
    <m/>
    <m/>
    <m/>
    <m/>
    <x v="0"/>
    <x v="0"/>
    <s v=""/>
  </r>
  <r>
    <n v="357"/>
    <m/>
    <x v="0"/>
    <x v="0"/>
    <m/>
    <m/>
    <m/>
    <m/>
    <m/>
    <m/>
    <x v="0"/>
    <x v="0"/>
    <s v=""/>
  </r>
  <r>
    <n v="358"/>
    <m/>
    <x v="0"/>
    <x v="0"/>
    <m/>
    <m/>
    <m/>
    <m/>
    <m/>
    <m/>
    <x v="0"/>
    <x v="0"/>
    <s v=""/>
  </r>
  <r>
    <n v="359"/>
    <m/>
    <x v="0"/>
    <x v="0"/>
    <m/>
    <m/>
    <m/>
    <m/>
    <m/>
    <m/>
    <x v="0"/>
    <x v="0"/>
    <s v=""/>
  </r>
  <r>
    <n v="360"/>
    <m/>
    <x v="0"/>
    <x v="0"/>
    <m/>
    <m/>
    <m/>
    <m/>
    <m/>
    <m/>
    <x v="0"/>
    <x v="0"/>
    <s v=""/>
  </r>
  <r>
    <n v="361"/>
    <m/>
    <x v="0"/>
    <x v="0"/>
    <m/>
    <m/>
    <m/>
    <m/>
    <m/>
    <m/>
    <x v="0"/>
    <x v="0"/>
    <s v=""/>
  </r>
  <r>
    <n v="362"/>
    <m/>
    <x v="0"/>
    <x v="0"/>
    <m/>
    <m/>
    <m/>
    <m/>
    <m/>
    <m/>
    <x v="0"/>
    <x v="0"/>
    <s v=""/>
  </r>
  <r>
    <n v="363"/>
    <m/>
    <x v="0"/>
    <x v="0"/>
    <m/>
    <m/>
    <m/>
    <m/>
    <m/>
    <m/>
    <x v="0"/>
    <x v="0"/>
    <s v=""/>
  </r>
  <r>
    <n v="364"/>
    <m/>
    <x v="0"/>
    <x v="0"/>
    <m/>
    <m/>
    <m/>
    <m/>
    <m/>
    <m/>
    <x v="0"/>
    <x v="0"/>
    <s v=""/>
  </r>
  <r>
    <n v="365"/>
    <m/>
    <x v="0"/>
    <x v="0"/>
    <m/>
    <m/>
    <m/>
    <m/>
    <m/>
    <m/>
    <x v="0"/>
    <x v="0"/>
    <s v=""/>
  </r>
  <r>
    <n v="366"/>
    <m/>
    <x v="0"/>
    <x v="0"/>
    <m/>
    <m/>
    <m/>
    <m/>
    <m/>
    <m/>
    <x v="0"/>
    <x v="0"/>
    <s v=""/>
  </r>
  <r>
    <n v="367"/>
    <m/>
    <x v="0"/>
    <x v="0"/>
    <m/>
    <m/>
    <m/>
    <m/>
    <m/>
    <m/>
    <x v="0"/>
    <x v="0"/>
    <s v=""/>
  </r>
  <r>
    <n v="368"/>
    <m/>
    <x v="0"/>
    <x v="0"/>
    <m/>
    <m/>
    <m/>
    <m/>
    <m/>
    <m/>
    <x v="0"/>
    <x v="0"/>
    <s v=""/>
  </r>
  <r>
    <n v="369"/>
    <m/>
    <x v="0"/>
    <x v="0"/>
    <m/>
    <m/>
    <m/>
    <m/>
    <m/>
    <m/>
    <x v="0"/>
    <x v="0"/>
    <s v=""/>
  </r>
  <r>
    <n v="370"/>
    <m/>
    <x v="0"/>
    <x v="0"/>
    <m/>
    <m/>
    <m/>
    <m/>
    <m/>
    <m/>
    <x v="0"/>
    <x v="0"/>
    <s v=""/>
  </r>
  <r>
    <n v="371"/>
    <m/>
    <x v="0"/>
    <x v="0"/>
    <m/>
    <m/>
    <m/>
    <m/>
    <m/>
    <m/>
    <x v="0"/>
    <x v="0"/>
    <s v=""/>
  </r>
  <r>
    <n v="372"/>
    <m/>
    <x v="0"/>
    <x v="0"/>
    <m/>
    <m/>
    <m/>
    <m/>
    <m/>
    <m/>
    <x v="0"/>
    <x v="0"/>
    <s v=""/>
  </r>
  <r>
    <n v="373"/>
    <m/>
    <x v="0"/>
    <x v="0"/>
    <m/>
    <m/>
    <m/>
    <m/>
    <m/>
    <m/>
    <x v="0"/>
    <x v="0"/>
    <s v=""/>
  </r>
  <r>
    <n v="374"/>
    <m/>
    <x v="0"/>
    <x v="0"/>
    <m/>
    <m/>
    <m/>
    <m/>
    <m/>
    <m/>
    <x v="0"/>
    <x v="0"/>
    <s v=""/>
  </r>
  <r>
    <n v="375"/>
    <m/>
    <x v="0"/>
    <x v="0"/>
    <m/>
    <m/>
    <m/>
    <m/>
    <m/>
    <m/>
    <x v="0"/>
    <x v="0"/>
    <s v=""/>
  </r>
  <r>
    <n v="376"/>
    <m/>
    <x v="0"/>
    <x v="0"/>
    <m/>
    <m/>
    <m/>
    <m/>
    <m/>
    <m/>
    <x v="0"/>
    <x v="0"/>
    <s v=""/>
  </r>
  <r>
    <n v="377"/>
    <m/>
    <x v="0"/>
    <x v="0"/>
    <m/>
    <m/>
    <m/>
    <m/>
    <m/>
    <m/>
    <x v="0"/>
    <x v="0"/>
    <s v=""/>
  </r>
  <r>
    <n v="378"/>
    <m/>
    <x v="0"/>
    <x v="0"/>
    <m/>
    <m/>
    <m/>
    <m/>
    <m/>
    <m/>
    <x v="0"/>
    <x v="0"/>
    <s v=""/>
  </r>
  <r>
    <n v="379"/>
    <m/>
    <x v="0"/>
    <x v="0"/>
    <m/>
    <m/>
    <m/>
    <m/>
    <m/>
    <m/>
    <x v="0"/>
    <x v="0"/>
    <s v=""/>
  </r>
  <r>
    <n v="380"/>
    <s v="Marisa de la Fuente"/>
    <x v="0"/>
    <x v="0"/>
    <m/>
    <m/>
    <m/>
    <m/>
    <m/>
    <m/>
    <x v="0"/>
    <x v="0"/>
    <s v=""/>
  </r>
  <r>
    <n v="381"/>
    <m/>
    <x v="0"/>
    <x v="0"/>
    <m/>
    <m/>
    <m/>
    <m/>
    <m/>
    <m/>
    <x v="0"/>
    <x v="0"/>
    <s v=""/>
  </r>
  <r>
    <n v="382"/>
    <m/>
    <x v="0"/>
    <x v="0"/>
    <m/>
    <m/>
    <m/>
    <m/>
    <m/>
    <m/>
    <x v="0"/>
    <x v="0"/>
    <s v=""/>
  </r>
  <r>
    <n v="383"/>
    <m/>
    <x v="0"/>
    <x v="0"/>
    <m/>
    <m/>
    <m/>
    <m/>
    <m/>
    <m/>
    <x v="0"/>
    <x v="0"/>
    <s v=""/>
  </r>
  <r>
    <n v="384"/>
    <m/>
    <x v="0"/>
    <x v="0"/>
    <m/>
    <m/>
    <m/>
    <m/>
    <m/>
    <m/>
    <x v="0"/>
    <x v="0"/>
    <s v=""/>
  </r>
  <r>
    <n v="385"/>
    <m/>
    <x v="0"/>
    <x v="0"/>
    <m/>
    <m/>
    <m/>
    <m/>
    <m/>
    <m/>
    <x v="0"/>
    <x v="0"/>
    <s v=""/>
  </r>
  <r>
    <n v="386"/>
    <m/>
    <x v="0"/>
    <x v="0"/>
    <m/>
    <m/>
    <m/>
    <m/>
    <m/>
    <m/>
    <x v="0"/>
    <x v="0"/>
    <s v=""/>
  </r>
  <r>
    <n v="387"/>
    <m/>
    <x v="0"/>
    <x v="0"/>
    <m/>
    <m/>
    <m/>
    <m/>
    <m/>
    <m/>
    <x v="0"/>
    <x v="0"/>
    <s v=""/>
  </r>
  <r>
    <n v="388"/>
    <m/>
    <x v="0"/>
    <x v="0"/>
    <m/>
    <m/>
    <m/>
    <m/>
    <m/>
    <m/>
    <x v="0"/>
    <x v="0"/>
    <s v=""/>
  </r>
  <r>
    <n v="389"/>
    <m/>
    <x v="0"/>
    <x v="0"/>
    <m/>
    <m/>
    <m/>
    <m/>
    <m/>
    <m/>
    <x v="0"/>
    <x v="0"/>
    <s v=""/>
  </r>
  <r>
    <n v="390"/>
    <m/>
    <x v="0"/>
    <x v="0"/>
    <m/>
    <m/>
    <m/>
    <m/>
    <m/>
    <m/>
    <x v="0"/>
    <x v="0"/>
    <s v=""/>
  </r>
  <r>
    <n v="391"/>
    <m/>
    <x v="0"/>
    <x v="0"/>
    <m/>
    <m/>
    <m/>
    <m/>
    <m/>
    <m/>
    <x v="0"/>
    <x v="0"/>
    <s v=""/>
  </r>
  <r>
    <n v="392"/>
    <m/>
    <x v="0"/>
    <x v="0"/>
    <m/>
    <m/>
    <m/>
    <m/>
    <m/>
    <m/>
    <x v="0"/>
    <x v="0"/>
    <s v=""/>
  </r>
  <r>
    <n v="393"/>
    <m/>
    <x v="0"/>
    <x v="0"/>
    <m/>
    <m/>
    <m/>
    <m/>
    <m/>
    <m/>
    <x v="0"/>
    <x v="0"/>
    <s v=""/>
  </r>
  <r>
    <n v="394"/>
    <m/>
    <x v="0"/>
    <x v="0"/>
    <m/>
    <m/>
    <m/>
    <m/>
    <m/>
    <m/>
    <x v="0"/>
    <x v="0"/>
    <s v=""/>
  </r>
  <r>
    <n v="395"/>
    <m/>
    <x v="0"/>
    <x v="0"/>
    <m/>
    <m/>
    <m/>
    <m/>
    <m/>
    <m/>
    <x v="0"/>
    <x v="0"/>
    <s v=""/>
  </r>
  <r>
    <n v="396"/>
    <m/>
    <x v="0"/>
    <x v="0"/>
    <m/>
    <m/>
    <m/>
    <m/>
    <m/>
    <m/>
    <x v="0"/>
    <x v="0"/>
    <s v=""/>
  </r>
  <r>
    <n v="397"/>
    <m/>
    <x v="0"/>
    <x v="0"/>
    <m/>
    <m/>
    <m/>
    <m/>
    <m/>
    <m/>
    <x v="0"/>
    <x v="0"/>
    <s v=""/>
  </r>
  <r>
    <n v="398"/>
    <m/>
    <x v="0"/>
    <x v="0"/>
    <m/>
    <m/>
    <m/>
    <m/>
    <m/>
    <m/>
    <x v="0"/>
    <x v="0"/>
    <s v=""/>
  </r>
  <r>
    <n v="399"/>
    <m/>
    <x v="0"/>
    <x v="0"/>
    <m/>
    <m/>
    <m/>
    <m/>
    <m/>
    <m/>
    <x v="0"/>
    <x v="0"/>
    <s v=""/>
  </r>
  <r>
    <n v="400"/>
    <m/>
    <x v="0"/>
    <x v="0"/>
    <m/>
    <m/>
    <m/>
    <m/>
    <m/>
    <m/>
    <x v="0"/>
    <x v="0"/>
    <s v=""/>
  </r>
  <r>
    <n v="401"/>
    <m/>
    <x v="0"/>
    <x v="0"/>
    <m/>
    <m/>
    <m/>
    <m/>
    <m/>
    <m/>
    <x v="0"/>
    <x v="0"/>
    <s v=""/>
  </r>
  <r>
    <n v="402"/>
    <m/>
    <x v="0"/>
    <x v="0"/>
    <m/>
    <m/>
    <m/>
    <m/>
    <m/>
    <m/>
    <x v="0"/>
    <x v="0"/>
    <s v=""/>
  </r>
  <r>
    <n v="403"/>
    <m/>
    <x v="0"/>
    <x v="0"/>
    <m/>
    <m/>
    <m/>
    <m/>
    <m/>
    <m/>
    <x v="0"/>
    <x v="0"/>
    <s v=""/>
  </r>
  <r>
    <n v="404"/>
    <m/>
    <x v="0"/>
    <x v="0"/>
    <m/>
    <m/>
    <m/>
    <m/>
    <m/>
    <m/>
    <x v="0"/>
    <x v="0"/>
    <s v=""/>
  </r>
  <r>
    <n v="405"/>
    <m/>
    <x v="0"/>
    <x v="0"/>
    <m/>
    <m/>
    <m/>
    <m/>
    <m/>
    <m/>
    <x v="0"/>
    <x v="0"/>
    <s v=""/>
  </r>
  <r>
    <n v="406"/>
    <m/>
    <x v="0"/>
    <x v="0"/>
    <m/>
    <m/>
    <m/>
    <m/>
    <m/>
    <m/>
    <x v="0"/>
    <x v="0"/>
    <s v=""/>
  </r>
  <r>
    <n v="407"/>
    <m/>
    <x v="0"/>
    <x v="0"/>
    <m/>
    <m/>
    <m/>
    <m/>
    <m/>
    <m/>
    <x v="0"/>
    <x v="0"/>
    <s v=""/>
  </r>
  <r>
    <n v="408"/>
    <m/>
    <x v="0"/>
    <x v="0"/>
    <m/>
    <m/>
    <m/>
    <m/>
    <m/>
    <m/>
    <x v="0"/>
    <x v="0"/>
    <s v=""/>
  </r>
  <r>
    <n v="409"/>
    <m/>
    <x v="0"/>
    <x v="0"/>
    <m/>
    <m/>
    <m/>
    <m/>
    <m/>
    <m/>
    <x v="0"/>
    <x v="0"/>
    <s v=""/>
  </r>
  <r>
    <n v="410"/>
    <m/>
    <x v="0"/>
    <x v="0"/>
    <m/>
    <m/>
    <m/>
    <m/>
    <m/>
    <m/>
    <x v="0"/>
    <x v="0"/>
    <s v=""/>
  </r>
  <r>
    <n v="411"/>
    <m/>
    <x v="0"/>
    <x v="0"/>
    <m/>
    <m/>
    <m/>
    <m/>
    <m/>
    <m/>
    <x v="0"/>
    <x v="0"/>
    <s v=""/>
  </r>
  <r>
    <n v="412"/>
    <m/>
    <x v="0"/>
    <x v="0"/>
    <m/>
    <m/>
    <m/>
    <m/>
    <m/>
    <m/>
    <x v="0"/>
    <x v="0"/>
    <s v=""/>
  </r>
  <r>
    <n v="413"/>
    <m/>
    <x v="0"/>
    <x v="0"/>
    <m/>
    <m/>
    <m/>
    <m/>
    <m/>
    <m/>
    <x v="0"/>
    <x v="0"/>
    <s v=""/>
  </r>
  <r>
    <n v="414"/>
    <m/>
    <x v="0"/>
    <x v="0"/>
    <m/>
    <m/>
    <m/>
    <m/>
    <m/>
    <m/>
    <x v="0"/>
    <x v="0"/>
    <s v=""/>
  </r>
  <r>
    <n v="415"/>
    <m/>
    <x v="0"/>
    <x v="0"/>
    <m/>
    <m/>
    <m/>
    <m/>
    <m/>
    <m/>
    <x v="0"/>
    <x v="0"/>
    <s v=""/>
  </r>
  <r>
    <n v="416"/>
    <m/>
    <x v="0"/>
    <x v="0"/>
    <m/>
    <m/>
    <m/>
    <m/>
    <m/>
    <m/>
    <x v="0"/>
    <x v="0"/>
    <s v=""/>
  </r>
  <r>
    <n v="417"/>
    <m/>
    <x v="0"/>
    <x v="0"/>
    <m/>
    <m/>
    <m/>
    <m/>
    <m/>
    <m/>
    <x v="0"/>
    <x v="0"/>
    <s v=""/>
  </r>
  <r>
    <n v="418"/>
    <m/>
    <x v="0"/>
    <x v="0"/>
    <m/>
    <m/>
    <m/>
    <m/>
    <m/>
    <m/>
    <x v="0"/>
    <x v="0"/>
    <s v=""/>
  </r>
  <r>
    <n v="419"/>
    <m/>
    <x v="0"/>
    <x v="0"/>
    <m/>
    <m/>
    <m/>
    <m/>
    <m/>
    <m/>
    <x v="0"/>
    <x v="0"/>
    <s v=""/>
  </r>
  <r>
    <n v="420"/>
    <m/>
    <x v="0"/>
    <x v="0"/>
    <m/>
    <m/>
    <m/>
    <m/>
    <m/>
    <m/>
    <x v="0"/>
    <x v="0"/>
    <s v=""/>
  </r>
  <r>
    <n v="421"/>
    <m/>
    <x v="0"/>
    <x v="0"/>
    <m/>
    <m/>
    <m/>
    <m/>
    <m/>
    <m/>
    <x v="0"/>
    <x v="0"/>
    <s v=""/>
  </r>
  <r>
    <n v="422"/>
    <m/>
    <x v="0"/>
    <x v="0"/>
    <m/>
    <m/>
    <m/>
    <m/>
    <m/>
    <m/>
    <x v="0"/>
    <x v="0"/>
    <s v=""/>
  </r>
  <r>
    <n v="423"/>
    <m/>
    <x v="0"/>
    <x v="0"/>
    <m/>
    <m/>
    <m/>
    <m/>
    <m/>
    <m/>
    <x v="0"/>
    <x v="0"/>
    <s v=""/>
  </r>
  <r>
    <n v="424"/>
    <m/>
    <x v="0"/>
    <x v="0"/>
    <m/>
    <m/>
    <m/>
    <m/>
    <m/>
    <m/>
    <x v="0"/>
    <x v="0"/>
    <s v=""/>
  </r>
  <r>
    <n v="425"/>
    <m/>
    <x v="0"/>
    <x v="0"/>
    <m/>
    <m/>
    <m/>
    <m/>
    <m/>
    <m/>
    <x v="0"/>
    <x v="0"/>
    <s v=""/>
  </r>
  <r>
    <n v="426"/>
    <m/>
    <x v="0"/>
    <x v="0"/>
    <m/>
    <m/>
    <m/>
    <m/>
    <m/>
    <m/>
    <x v="0"/>
    <x v="0"/>
    <s v=""/>
  </r>
  <r>
    <n v="427"/>
    <m/>
    <x v="0"/>
    <x v="0"/>
    <m/>
    <m/>
    <m/>
    <m/>
    <m/>
    <m/>
    <x v="0"/>
    <x v="0"/>
    <s v=""/>
  </r>
  <r>
    <n v="428"/>
    <m/>
    <x v="0"/>
    <x v="0"/>
    <m/>
    <m/>
    <m/>
    <m/>
    <m/>
    <m/>
    <x v="0"/>
    <x v="0"/>
    <s v=""/>
  </r>
  <r>
    <n v="429"/>
    <m/>
    <x v="0"/>
    <x v="0"/>
    <m/>
    <m/>
    <m/>
    <m/>
    <m/>
    <m/>
    <x v="0"/>
    <x v="0"/>
    <s v=""/>
  </r>
  <r>
    <n v="430"/>
    <m/>
    <x v="0"/>
    <x v="0"/>
    <m/>
    <m/>
    <m/>
    <m/>
    <m/>
    <m/>
    <x v="0"/>
    <x v="0"/>
    <s v=""/>
  </r>
  <r>
    <n v="431"/>
    <m/>
    <x v="0"/>
    <x v="0"/>
    <m/>
    <m/>
    <m/>
    <m/>
    <m/>
    <m/>
    <x v="0"/>
    <x v="0"/>
    <s v=""/>
  </r>
  <r>
    <n v="432"/>
    <m/>
    <x v="0"/>
    <x v="0"/>
    <m/>
    <m/>
    <m/>
    <m/>
    <m/>
    <m/>
    <x v="0"/>
    <x v="0"/>
    <s v=""/>
  </r>
  <r>
    <n v="433"/>
    <m/>
    <x v="0"/>
    <x v="0"/>
    <m/>
    <m/>
    <m/>
    <m/>
    <m/>
    <m/>
    <x v="0"/>
    <x v="0"/>
    <s v=""/>
  </r>
  <r>
    <n v="434"/>
    <m/>
    <x v="0"/>
    <x v="0"/>
    <m/>
    <m/>
    <m/>
    <m/>
    <m/>
    <m/>
    <x v="0"/>
    <x v="0"/>
    <s v=""/>
  </r>
  <r>
    <n v="435"/>
    <m/>
    <x v="0"/>
    <x v="0"/>
    <m/>
    <m/>
    <m/>
    <m/>
    <m/>
    <m/>
    <x v="0"/>
    <x v="0"/>
    <s v=""/>
  </r>
  <r>
    <n v="436"/>
    <m/>
    <x v="0"/>
    <x v="0"/>
    <m/>
    <m/>
    <m/>
    <m/>
    <m/>
    <m/>
    <x v="0"/>
    <x v="0"/>
    <s v=""/>
  </r>
  <r>
    <n v="437"/>
    <m/>
    <x v="0"/>
    <x v="0"/>
    <m/>
    <m/>
    <m/>
    <m/>
    <m/>
    <m/>
    <x v="0"/>
    <x v="0"/>
    <s v=""/>
  </r>
  <r>
    <n v="438"/>
    <m/>
    <x v="0"/>
    <x v="0"/>
    <m/>
    <m/>
    <m/>
    <m/>
    <m/>
    <m/>
    <x v="0"/>
    <x v="0"/>
    <s v=""/>
  </r>
  <r>
    <n v="439"/>
    <m/>
    <x v="0"/>
    <x v="0"/>
    <m/>
    <m/>
    <m/>
    <m/>
    <m/>
    <m/>
    <x v="0"/>
    <x v="0"/>
    <s v=""/>
  </r>
  <r>
    <n v="440"/>
    <m/>
    <x v="0"/>
    <x v="0"/>
    <m/>
    <m/>
    <m/>
    <m/>
    <m/>
    <m/>
    <x v="0"/>
    <x v="0"/>
    <s v=""/>
  </r>
  <r>
    <n v="441"/>
    <m/>
    <x v="0"/>
    <x v="0"/>
    <m/>
    <m/>
    <m/>
    <m/>
    <m/>
    <m/>
    <x v="0"/>
    <x v="0"/>
    <s v=""/>
  </r>
  <r>
    <n v="442"/>
    <m/>
    <x v="0"/>
    <x v="0"/>
    <m/>
    <m/>
    <m/>
    <m/>
    <m/>
    <m/>
    <x v="0"/>
    <x v="0"/>
    <s v=""/>
  </r>
  <r>
    <n v="443"/>
    <m/>
    <x v="0"/>
    <x v="0"/>
    <m/>
    <m/>
    <m/>
    <m/>
    <m/>
    <m/>
    <x v="0"/>
    <x v="0"/>
    <s v=""/>
  </r>
  <r>
    <n v="444"/>
    <m/>
    <x v="0"/>
    <x v="0"/>
    <m/>
    <m/>
    <m/>
    <m/>
    <m/>
    <m/>
    <x v="0"/>
    <x v="0"/>
    <s v=""/>
  </r>
  <r>
    <n v="445"/>
    <m/>
    <x v="0"/>
    <x v="0"/>
    <m/>
    <m/>
    <m/>
    <m/>
    <m/>
    <m/>
    <x v="0"/>
    <x v="0"/>
    <s v=""/>
  </r>
  <r>
    <n v="446"/>
    <m/>
    <x v="0"/>
    <x v="0"/>
    <m/>
    <m/>
    <m/>
    <m/>
    <m/>
    <m/>
    <x v="0"/>
    <x v="0"/>
    <s v=""/>
  </r>
  <r>
    <n v="447"/>
    <m/>
    <x v="0"/>
    <x v="0"/>
    <m/>
    <m/>
    <m/>
    <m/>
    <m/>
    <m/>
    <x v="0"/>
    <x v="0"/>
    <s v=""/>
  </r>
  <r>
    <n v="448"/>
    <m/>
    <x v="0"/>
    <x v="0"/>
    <m/>
    <m/>
    <m/>
    <m/>
    <m/>
    <m/>
    <x v="0"/>
    <x v="0"/>
    <s v=""/>
  </r>
  <r>
    <n v="449"/>
    <m/>
    <x v="0"/>
    <x v="0"/>
    <m/>
    <m/>
    <m/>
    <m/>
    <m/>
    <m/>
    <x v="0"/>
    <x v="0"/>
    <s v=""/>
  </r>
  <r>
    <n v="450"/>
    <m/>
    <x v="0"/>
    <x v="0"/>
    <m/>
    <m/>
    <m/>
    <m/>
    <m/>
    <m/>
    <x v="0"/>
    <x v="0"/>
    <s v=""/>
  </r>
  <r>
    <n v="451"/>
    <m/>
    <x v="0"/>
    <x v="0"/>
    <m/>
    <m/>
    <m/>
    <m/>
    <m/>
    <m/>
    <x v="0"/>
    <x v="0"/>
    <s v=""/>
  </r>
  <r>
    <n v="452"/>
    <m/>
    <x v="0"/>
    <x v="0"/>
    <m/>
    <m/>
    <m/>
    <m/>
    <m/>
    <m/>
    <x v="0"/>
    <x v="0"/>
    <s v=""/>
  </r>
  <r>
    <n v="453"/>
    <m/>
    <x v="0"/>
    <x v="0"/>
    <m/>
    <m/>
    <m/>
    <m/>
    <m/>
    <m/>
    <x v="0"/>
    <x v="0"/>
    <s v=""/>
  </r>
  <r>
    <n v="454"/>
    <m/>
    <x v="0"/>
    <x v="0"/>
    <m/>
    <m/>
    <m/>
    <m/>
    <m/>
    <m/>
    <x v="0"/>
    <x v="0"/>
    <s v=""/>
  </r>
  <r>
    <n v="455"/>
    <m/>
    <x v="0"/>
    <x v="0"/>
    <m/>
    <m/>
    <m/>
    <m/>
    <m/>
    <m/>
    <x v="0"/>
    <x v="0"/>
    <s v=""/>
  </r>
  <r>
    <n v="456"/>
    <m/>
    <x v="0"/>
    <x v="0"/>
    <m/>
    <m/>
    <m/>
    <m/>
    <m/>
    <m/>
    <x v="0"/>
    <x v="0"/>
    <s v=""/>
  </r>
  <r>
    <n v="457"/>
    <m/>
    <x v="0"/>
    <x v="0"/>
    <m/>
    <m/>
    <m/>
    <m/>
    <m/>
    <m/>
    <x v="0"/>
    <x v="0"/>
    <s v=""/>
  </r>
  <r>
    <n v="458"/>
    <m/>
    <x v="0"/>
    <x v="0"/>
    <m/>
    <m/>
    <m/>
    <m/>
    <m/>
    <m/>
    <x v="0"/>
    <x v="0"/>
    <s v=""/>
  </r>
  <r>
    <n v="459"/>
    <m/>
    <x v="0"/>
    <x v="0"/>
    <m/>
    <m/>
    <m/>
    <m/>
    <m/>
    <m/>
    <x v="0"/>
    <x v="0"/>
    <s v=""/>
  </r>
  <r>
    <n v="460"/>
    <m/>
    <x v="0"/>
    <x v="0"/>
    <m/>
    <m/>
    <m/>
    <m/>
    <m/>
    <m/>
    <x v="0"/>
    <x v="0"/>
    <s v=""/>
  </r>
  <r>
    <n v="461"/>
    <m/>
    <x v="0"/>
    <x v="0"/>
    <m/>
    <m/>
    <m/>
    <m/>
    <m/>
    <m/>
    <x v="0"/>
    <x v="0"/>
    <s v=""/>
  </r>
  <r>
    <n v="462"/>
    <m/>
    <x v="0"/>
    <x v="0"/>
    <m/>
    <m/>
    <m/>
    <m/>
    <m/>
    <m/>
    <x v="0"/>
    <x v="0"/>
    <s v=""/>
  </r>
  <r>
    <n v="463"/>
    <m/>
    <x v="0"/>
    <x v="0"/>
    <m/>
    <m/>
    <m/>
    <m/>
    <m/>
    <m/>
    <x v="0"/>
    <x v="0"/>
    <s v=""/>
  </r>
  <r>
    <n v="464"/>
    <m/>
    <x v="0"/>
    <x v="0"/>
    <m/>
    <m/>
    <m/>
    <m/>
    <m/>
    <m/>
    <x v="0"/>
    <x v="0"/>
    <s v=""/>
  </r>
  <r>
    <n v="465"/>
    <m/>
    <x v="0"/>
    <x v="0"/>
    <m/>
    <m/>
    <m/>
    <m/>
    <m/>
    <m/>
    <x v="0"/>
    <x v="0"/>
    <s v=""/>
  </r>
  <r>
    <n v="466"/>
    <m/>
    <x v="0"/>
    <x v="0"/>
    <m/>
    <m/>
    <m/>
    <m/>
    <m/>
    <m/>
    <x v="0"/>
    <x v="0"/>
    <s v=""/>
  </r>
  <r>
    <n v="467"/>
    <m/>
    <x v="0"/>
    <x v="0"/>
    <m/>
    <m/>
    <m/>
    <m/>
    <m/>
    <m/>
    <x v="0"/>
    <x v="0"/>
    <s v=""/>
  </r>
  <r>
    <n v="468"/>
    <m/>
    <x v="0"/>
    <x v="0"/>
    <m/>
    <m/>
    <m/>
    <m/>
    <m/>
    <m/>
    <x v="0"/>
    <x v="0"/>
    <s v=""/>
  </r>
  <r>
    <n v="469"/>
    <m/>
    <x v="0"/>
    <x v="0"/>
    <m/>
    <m/>
    <m/>
    <m/>
    <m/>
    <m/>
    <x v="0"/>
    <x v="0"/>
    <s v=""/>
  </r>
  <r>
    <n v="470"/>
    <m/>
    <x v="0"/>
    <x v="0"/>
    <m/>
    <m/>
    <m/>
    <m/>
    <m/>
    <m/>
    <x v="0"/>
    <x v="0"/>
    <s v=""/>
  </r>
  <r>
    <n v="471"/>
    <m/>
    <x v="0"/>
    <x v="0"/>
    <m/>
    <m/>
    <m/>
    <m/>
    <m/>
    <m/>
    <x v="0"/>
    <x v="0"/>
    <s v=""/>
  </r>
  <r>
    <n v="472"/>
    <m/>
    <x v="0"/>
    <x v="0"/>
    <m/>
    <m/>
    <m/>
    <m/>
    <m/>
    <m/>
    <x v="0"/>
    <x v="0"/>
    <s v=""/>
  </r>
  <r>
    <n v="473"/>
    <m/>
    <x v="0"/>
    <x v="0"/>
    <m/>
    <m/>
    <m/>
    <m/>
    <m/>
    <m/>
    <x v="0"/>
    <x v="0"/>
    <s v=""/>
  </r>
  <r>
    <n v="474"/>
    <m/>
    <x v="0"/>
    <x v="0"/>
    <m/>
    <m/>
    <m/>
    <m/>
    <m/>
    <m/>
    <x v="0"/>
    <x v="0"/>
    <s v=""/>
  </r>
  <r>
    <n v="475"/>
    <m/>
    <x v="0"/>
    <x v="0"/>
    <m/>
    <m/>
    <m/>
    <m/>
    <m/>
    <m/>
    <x v="0"/>
    <x v="0"/>
    <s v=""/>
  </r>
  <r>
    <n v="476"/>
    <m/>
    <x v="0"/>
    <x v="0"/>
    <m/>
    <m/>
    <m/>
    <m/>
    <m/>
    <m/>
    <x v="0"/>
    <x v="0"/>
    <s v=""/>
  </r>
  <r>
    <n v="477"/>
    <m/>
    <x v="0"/>
    <x v="0"/>
    <m/>
    <m/>
    <m/>
    <m/>
    <m/>
    <m/>
    <x v="0"/>
    <x v="0"/>
    <s v=""/>
  </r>
  <r>
    <n v="478"/>
    <m/>
    <x v="0"/>
    <x v="0"/>
    <m/>
    <m/>
    <m/>
    <m/>
    <m/>
    <m/>
    <x v="0"/>
    <x v="0"/>
    <s v=""/>
  </r>
  <r>
    <n v="479"/>
    <m/>
    <x v="0"/>
    <x v="0"/>
    <m/>
    <m/>
    <m/>
    <m/>
    <m/>
    <m/>
    <x v="0"/>
    <x v="0"/>
    <s v=""/>
  </r>
  <r>
    <n v="480"/>
    <m/>
    <x v="0"/>
    <x v="0"/>
    <m/>
    <m/>
    <m/>
    <m/>
    <m/>
    <m/>
    <x v="0"/>
    <x v="0"/>
    <s v=""/>
  </r>
  <r>
    <n v="481"/>
    <m/>
    <x v="0"/>
    <x v="0"/>
    <m/>
    <m/>
    <m/>
    <m/>
    <m/>
    <m/>
    <x v="0"/>
    <x v="0"/>
    <s v=""/>
  </r>
  <r>
    <n v="482"/>
    <m/>
    <x v="0"/>
    <x v="0"/>
    <m/>
    <m/>
    <m/>
    <m/>
    <m/>
    <m/>
    <x v="0"/>
    <x v="0"/>
    <s v=""/>
  </r>
  <r>
    <n v="483"/>
    <m/>
    <x v="0"/>
    <x v="0"/>
    <m/>
    <m/>
    <m/>
    <m/>
    <m/>
    <m/>
    <x v="0"/>
    <x v="0"/>
    <s v=""/>
  </r>
  <r>
    <n v="484"/>
    <m/>
    <x v="0"/>
    <x v="0"/>
    <m/>
    <m/>
    <m/>
    <m/>
    <m/>
    <m/>
    <x v="0"/>
    <x v="0"/>
    <s v=""/>
  </r>
  <r>
    <n v="485"/>
    <m/>
    <x v="0"/>
    <x v="0"/>
    <m/>
    <m/>
    <m/>
    <m/>
    <m/>
    <m/>
    <x v="0"/>
    <x v="0"/>
    <s v=""/>
  </r>
  <r>
    <n v="486"/>
    <m/>
    <x v="0"/>
    <x v="0"/>
    <m/>
    <m/>
    <m/>
    <m/>
    <m/>
    <m/>
    <x v="0"/>
    <x v="0"/>
    <s v=""/>
  </r>
  <r>
    <n v="487"/>
    <m/>
    <x v="0"/>
    <x v="0"/>
    <m/>
    <m/>
    <m/>
    <m/>
    <m/>
    <m/>
    <x v="0"/>
    <x v="0"/>
    <s v=""/>
  </r>
  <r>
    <n v="488"/>
    <m/>
    <x v="0"/>
    <x v="0"/>
    <m/>
    <m/>
    <m/>
    <m/>
    <m/>
    <m/>
    <x v="0"/>
    <x v="0"/>
    <s v=""/>
  </r>
  <r>
    <n v="489"/>
    <m/>
    <x v="0"/>
    <x v="0"/>
    <m/>
    <m/>
    <m/>
    <m/>
    <m/>
    <m/>
    <x v="0"/>
    <x v="0"/>
    <s v=""/>
  </r>
  <r>
    <n v="490"/>
    <m/>
    <x v="0"/>
    <x v="0"/>
    <m/>
    <m/>
    <m/>
    <m/>
    <m/>
    <m/>
    <x v="0"/>
    <x v="0"/>
    <s v=""/>
  </r>
  <r>
    <n v="491"/>
    <m/>
    <x v="0"/>
    <x v="0"/>
    <m/>
    <m/>
    <m/>
    <m/>
    <m/>
    <m/>
    <x v="0"/>
    <x v="0"/>
    <s v=""/>
  </r>
  <r>
    <n v="492"/>
    <m/>
    <x v="0"/>
    <x v="0"/>
    <m/>
    <m/>
    <m/>
    <m/>
    <m/>
    <m/>
    <x v="0"/>
    <x v="0"/>
    <s v=""/>
  </r>
  <r>
    <n v="493"/>
    <m/>
    <x v="0"/>
    <x v="0"/>
    <m/>
    <m/>
    <m/>
    <m/>
    <m/>
    <m/>
    <x v="0"/>
    <x v="0"/>
    <s v=""/>
  </r>
  <r>
    <n v="494"/>
    <m/>
    <x v="0"/>
    <x v="0"/>
    <m/>
    <m/>
    <m/>
    <m/>
    <m/>
    <m/>
    <x v="0"/>
    <x v="0"/>
    <s v=""/>
  </r>
  <r>
    <n v="495"/>
    <m/>
    <x v="0"/>
    <x v="0"/>
    <m/>
    <m/>
    <m/>
    <m/>
    <m/>
    <m/>
    <x v="0"/>
    <x v="0"/>
    <s v=""/>
  </r>
  <r>
    <n v="496"/>
    <m/>
    <x v="0"/>
    <x v="0"/>
    <m/>
    <m/>
    <m/>
    <m/>
    <m/>
    <m/>
    <x v="0"/>
    <x v="0"/>
    <s v=""/>
  </r>
  <r>
    <n v="497"/>
    <m/>
    <x v="0"/>
    <x v="0"/>
    <m/>
    <m/>
    <m/>
    <m/>
    <m/>
    <m/>
    <x v="0"/>
    <x v="0"/>
    <s v=""/>
  </r>
  <r>
    <n v="498"/>
    <m/>
    <x v="0"/>
    <x v="0"/>
    <m/>
    <m/>
    <m/>
    <m/>
    <m/>
    <m/>
    <x v="0"/>
    <x v="0"/>
    <s v=""/>
  </r>
  <r>
    <n v="499"/>
    <m/>
    <x v="0"/>
    <x v="0"/>
    <m/>
    <m/>
    <m/>
    <m/>
    <m/>
    <m/>
    <x v="0"/>
    <x v="0"/>
    <s v=""/>
  </r>
  <r>
    <n v="500"/>
    <m/>
    <x v="0"/>
    <x v="0"/>
    <m/>
    <m/>
    <m/>
    <m/>
    <m/>
    <m/>
    <x v="0"/>
    <x v="0"/>
    <s v=""/>
  </r>
  <r>
    <n v="501"/>
    <m/>
    <x v="0"/>
    <x v="0"/>
    <m/>
    <m/>
    <m/>
    <m/>
    <m/>
    <m/>
    <x v="0"/>
    <x v="0"/>
    <s v=""/>
  </r>
  <r>
    <n v="502"/>
    <m/>
    <x v="0"/>
    <x v="0"/>
    <m/>
    <m/>
    <m/>
    <m/>
    <m/>
    <m/>
    <x v="0"/>
    <x v="0"/>
    <s v=""/>
  </r>
  <r>
    <n v="503"/>
    <m/>
    <x v="0"/>
    <x v="0"/>
    <m/>
    <m/>
    <m/>
    <m/>
    <m/>
    <m/>
    <x v="0"/>
    <x v="0"/>
    <s v=""/>
  </r>
  <r>
    <n v="504"/>
    <m/>
    <x v="0"/>
    <x v="0"/>
    <m/>
    <m/>
    <m/>
    <m/>
    <m/>
    <m/>
    <x v="0"/>
    <x v="0"/>
    <s v=""/>
  </r>
  <r>
    <n v="505"/>
    <m/>
    <x v="0"/>
    <x v="0"/>
    <m/>
    <m/>
    <m/>
    <m/>
    <m/>
    <m/>
    <x v="0"/>
    <x v="0"/>
    <s v=""/>
  </r>
  <r>
    <n v="506"/>
    <s v="João Cardoso"/>
    <x v="0"/>
    <x v="0"/>
    <m/>
    <m/>
    <m/>
    <m/>
    <m/>
    <m/>
    <x v="0"/>
    <x v="0"/>
    <s v=""/>
  </r>
  <r>
    <n v="507"/>
    <m/>
    <x v="0"/>
    <x v="0"/>
    <m/>
    <m/>
    <m/>
    <m/>
    <m/>
    <m/>
    <x v="0"/>
    <x v="0"/>
    <s v=""/>
  </r>
  <r>
    <n v="508"/>
    <m/>
    <x v="0"/>
    <x v="0"/>
    <m/>
    <m/>
    <m/>
    <m/>
    <m/>
    <m/>
    <x v="0"/>
    <x v="0"/>
    <s v=""/>
  </r>
  <r>
    <n v="509"/>
    <m/>
    <x v="0"/>
    <x v="0"/>
    <m/>
    <m/>
    <m/>
    <m/>
    <m/>
    <m/>
    <x v="0"/>
    <x v="0"/>
    <s v=""/>
  </r>
  <r>
    <n v="510"/>
    <m/>
    <x v="0"/>
    <x v="0"/>
    <m/>
    <m/>
    <m/>
    <m/>
    <m/>
    <m/>
    <x v="0"/>
    <x v="0"/>
    <s v=""/>
  </r>
  <r>
    <n v="511"/>
    <m/>
    <x v="0"/>
    <x v="0"/>
    <m/>
    <m/>
    <m/>
    <m/>
    <m/>
    <m/>
    <x v="0"/>
    <x v="0"/>
    <s v=""/>
  </r>
  <r>
    <n v="512"/>
    <m/>
    <x v="0"/>
    <x v="0"/>
    <m/>
    <m/>
    <m/>
    <m/>
    <m/>
    <m/>
    <x v="0"/>
    <x v="0"/>
    <s v=""/>
  </r>
  <r>
    <n v="513"/>
    <m/>
    <x v="0"/>
    <x v="0"/>
    <m/>
    <m/>
    <m/>
    <m/>
    <m/>
    <m/>
    <x v="0"/>
    <x v="0"/>
    <s v=""/>
  </r>
  <r>
    <n v="514"/>
    <m/>
    <x v="0"/>
    <x v="0"/>
    <m/>
    <m/>
    <m/>
    <m/>
    <m/>
    <m/>
    <x v="0"/>
    <x v="0"/>
    <s v=""/>
  </r>
  <r>
    <n v="515"/>
    <m/>
    <x v="0"/>
    <x v="0"/>
    <m/>
    <m/>
    <m/>
    <m/>
    <m/>
    <m/>
    <x v="0"/>
    <x v="0"/>
    <s v=""/>
  </r>
  <r>
    <n v="516"/>
    <m/>
    <x v="0"/>
    <x v="0"/>
    <m/>
    <m/>
    <m/>
    <m/>
    <m/>
    <m/>
    <x v="0"/>
    <x v="0"/>
    <s v=""/>
  </r>
  <r>
    <n v="517"/>
    <m/>
    <x v="0"/>
    <x v="0"/>
    <m/>
    <m/>
    <m/>
    <m/>
    <m/>
    <m/>
    <x v="0"/>
    <x v="0"/>
    <s v=""/>
  </r>
  <r>
    <n v="518"/>
    <m/>
    <x v="0"/>
    <x v="0"/>
    <m/>
    <m/>
    <m/>
    <m/>
    <m/>
    <m/>
    <x v="0"/>
    <x v="0"/>
    <s v=""/>
  </r>
  <r>
    <n v="519"/>
    <m/>
    <x v="0"/>
    <x v="0"/>
    <m/>
    <m/>
    <m/>
    <m/>
    <m/>
    <m/>
    <x v="0"/>
    <x v="0"/>
    <s v=""/>
  </r>
  <r>
    <n v="520"/>
    <m/>
    <x v="0"/>
    <x v="0"/>
    <m/>
    <m/>
    <m/>
    <m/>
    <m/>
    <m/>
    <x v="0"/>
    <x v="0"/>
    <s v=""/>
  </r>
  <r>
    <n v="521"/>
    <m/>
    <x v="0"/>
    <x v="0"/>
    <m/>
    <m/>
    <m/>
    <m/>
    <m/>
    <m/>
    <x v="0"/>
    <x v="0"/>
    <s v=""/>
  </r>
  <r>
    <n v="522"/>
    <m/>
    <x v="0"/>
    <x v="0"/>
    <m/>
    <m/>
    <m/>
    <m/>
    <m/>
    <m/>
    <x v="0"/>
    <x v="0"/>
    <s v=""/>
  </r>
  <r>
    <n v="523"/>
    <m/>
    <x v="0"/>
    <x v="0"/>
    <m/>
    <m/>
    <m/>
    <m/>
    <m/>
    <m/>
    <x v="0"/>
    <x v="0"/>
    <s v=""/>
  </r>
  <r>
    <n v="524"/>
    <m/>
    <x v="0"/>
    <x v="0"/>
    <m/>
    <m/>
    <m/>
    <m/>
    <m/>
    <m/>
    <x v="0"/>
    <x v="0"/>
    <s v=""/>
  </r>
  <r>
    <n v="525"/>
    <m/>
    <x v="0"/>
    <x v="0"/>
    <m/>
    <m/>
    <m/>
    <m/>
    <m/>
    <m/>
    <x v="0"/>
    <x v="0"/>
    <s v=""/>
  </r>
  <r>
    <n v="526"/>
    <m/>
    <x v="0"/>
    <x v="0"/>
    <m/>
    <m/>
    <m/>
    <m/>
    <m/>
    <m/>
    <x v="0"/>
    <x v="0"/>
    <s v=""/>
  </r>
  <r>
    <n v="527"/>
    <m/>
    <x v="0"/>
    <x v="0"/>
    <m/>
    <m/>
    <m/>
    <m/>
    <m/>
    <m/>
    <x v="0"/>
    <x v="0"/>
    <s v=""/>
  </r>
  <r>
    <n v="528"/>
    <m/>
    <x v="0"/>
    <x v="0"/>
    <m/>
    <m/>
    <m/>
    <m/>
    <m/>
    <m/>
    <x v="0"/>
    <x v="0"/>
    <s v=""/>
  </r>
  <r>
    <n v="529"/>
    <m/>
    <x v="0"/>
    <x v="0"/>
    <m/>
    <m/>
    <m/>
    <m/>
    <m/>
    <m/>
    <x v="0"/>
    <x v="0"/>
    <s v=""/>
  </r>
  <r>
    <n v="530"/>
    <m/>
    <x v="0"/>
    <x v="0"/>
    <m/>
    <m/>
    <m/>
    <m/>
    <m/>
    <m/>
    <x v="0"/>
    <x v="0"/>
    <s v=""/>
  </r>
  <r>
    <n v="531"/>
    <m/>
    <x v="0"/>
    <x v="0"/>
    <m/>
    <m/>
    <m/>
    <m/>
    <m/>
    <m/>
    <x v="0"/>
    <x v="0"/>
    <s v=""/>
  </r>
  <r>
    <n v="532"/>
    <m/>
    <x v="0"/>
    <x v="0"/>
    <m/>
    <m/>
    <m/>
    <m/>
    <m/>
    <m/>
    <x v="0"/>
    <x v="0"/>
    <s v=""/>
  </r>
  <r>
    <n v="533"/>
    <m/>
    <x v="0"/>
    <x v="0"/>
    <m/>
    <m/>
    <m/>
    <m/>
    <m/>
    <m/>
    <x v="0"/>
    <x v="0"/>
    <s v=""/>
  </r>
  <r>
    <n v="534"/>
    <m/>
    <x v="0"/>
    <x v="0"/>
    <m/>
    <m/>
    <m/>
    <m/>
    <m/>
    <m/>
    <x v="0"/>
    <x v="0"/>
    <s v=""/>
  </r>
  <r>
    <n v="535"/>
    <m/>
    <x v="0"/>
    <x v="0"/>
    <m/>
    <m/>
    <m/>
    <m/>
    <m/>
    <m/>
    <x v="0"/>
    <x v="0"/>
    <s v=""/>
  </r>
  <r>
    <n v="536"/>
    <m/>
    <x v="0"/>
    <x v="0"/>
    <m/>
    <m/>
    <m/>
    <m/>
    <m/>
    <m/>
    <x v="0"/>
    <x v="0"/>
    <s v=""/>
  </r>
  <r>
    <n v="537"/>
    <m/>
    <x v="0"/>
    <x v="0"/>
    <m/>
    <m/>
    <m/>
    <m/>
    <m/>
    <m/>
    <x v="0"/>
    <x v="0"/>
    <s v=""/>
  </r>
  <r>
    <n v="538"/>
    <m/>
    <x v="0"/>
    <x v="0"/>
    <m/>
    <m/>
    <m/>
    <m/>
    <m/>
    <m/>
    <x v="0"/>
    <x v="0"/>
    <s v=""/>
  </r>
  <r>
    <n v="539"/>
    <m/>
    <x v="0"/>
    <x v="0"/>
    <m/>
    <m/>
    <m/>
    <m/>
    <m/>
    <m/>
    <x v="0"/>
    <x v="0"/>
    <s v=""/>
  </r>
  <r>
    <n v="540"/>
    <m/>
    <x v="0"/>
    <x v="0"/>
    <m/>
    <m/>
    <m/>
    <m/>
    <m/>
    <m/>
    <x v="0"/>
    <x v="0"/>
    <s v=""/>
  </r>
  <r>
    <n v="541"/>
    <m/>
    <x v="0"/>
    <x v="0"/>
    <m/>
    <m/>
    <m/>
    <m/>
    <m/>
    <m/>
    <x v="0"/>
    <x v="0"/>
    <s v=""/>
  </r>
  <r>
    <n v="542"/>
    <m/>
    <x v="0"/>
    <x v="0"/>
    <m/>
    <m/>
    <m/>
    <m/>
    <m/>
    <m/>
    <x v="0"/>
    <x v="0"/>
    <s v=""/>
  </r>
  <r>
    <n v="543"/>
    <m/>
    <x v="0"/>
    <x v="0"/>
    <m/>
    <m/>
    <m/>
    <m/>
    <m/>
    <m/>
    <x v="0"/>
    <x v="0"/>
    <s v=""/>
  </r>
  <r>
    <n v="544"/>
    <m/>
    <x v="0"/>
    <x v="0"/>
    <m/>
    <m/>
    <m/>
    <m/>
    <m/>
    <m/>
    <x v="0"/>
    <x v="0"/>
    <s v=""/>
  </r>
  <r>
    <n v="545"/>
    <m/>
    <x v="0"/>
    <x v="0"/>
    <m/>
    <m/>
    <m/>
    <m/>
    <m/>
    <m/>
    <x v="0"/>
    <x v="0"/>
    <s v=""/>
  </r>
  <r>
    <n v="546"/>
    <m/>
    <x v="0"/>
    <x v="0"/>
    <m/>
    <m/>
    <m/>
    <m/>
    <m/>
    <m/>
    <x v="0"/>
    <x v="0"/>
    <s v=""/>
  </r>
  <r>
    <n v="547"/>
    <m/>
    <x v="0"/>
    <x v="0"/>
    <m/>
    <m/>
    <m/>
    <m/>
    <m/>
    <m/>
    <x v="0"/>
    <x v="0"/>
    <s v=""/>
  </r>
  <r>
    <n v="548"/>
    <m/>
    <x v="0"/>
    <x v="0"/>
    <m/>
    <m/>
    <m/>
    <m/>
    <m/>
    <m/>
    <x v="0"/>
    <x v="0"/>
    <s v=""/>
  </r>
  <r>
    <n v="549"/>
    <m/>
    <x v="0"/>
    <x v="0"/>
    <m/>
    <m/>
    <m/>
    <m/>
    <m/>
    <m/>
    <x v="0"/>
    <x v="0"/>
    <s v=""/>
  </r>
  <r>
    <n v="550"/>
    <m/>
    <x v="0"/>
    <x v="0"/>
    <m/>
    <m/>
    <m/>
    <m/>
    <m/>
    <m/>
    <x v="0"/>
    <x v="0"/>
    <s v=""/>
  </r>
  <r>
    <n v="551"/>
    <m/>
    <x v="0"/>
    <x v="0"/>
    <m/>
    <m/>
    <m/>
    <m/>
    <m/>
    <m/>
    <x v="0"/>
    <x v="0"/>
    <s v=""/>
  </r>
  <r>
    <n v="552"/>
    <m/>
    <x v="0"/>
    <x v="0"/>
    <m/>
    <m/>
    <m/>
    <m/>
    <m/>
    <m/>
    <x v="0"/>
    <x v="0"/>
    <s v=""/>
  </r>
  <r>
    <n v="553"/>
    <m/>
    <x v="0"/>
    <x v="0"/>
    <m/>
    <m/>
    <m/>
    <m/>
    <m/>
    <m/>
    <x v="0"/>
    <x v="0"/>
    <s v=""/>
  </r>
  <r>
    <n v="554"/>
    <m/>
    <x v="0"/>
    <x v="0"/>
    <m/>
    <m/>
    <m/>
    <m/>
    <m/>
    <m/>
    <x v="0"/>
    <x v="0"/>
    <s v=""/>
  </r>
  <r>
    <n v="555"/>
    <m/>
    <x v="0"/>
    <x v="0"/>
    <m/>
    <m/>
    <m/>
    <m/>
    <m/>
    <m/>
    <x v="0"/>
    <x v="0"/>
    <s v=""/>
  </r>
  <r>
    <n v="556"/>
    <m/>
    <x v="0"/>
    <x v="0"/>
    <m/>
    <m/>
    <m/>
    <m/>
    <m/>
    <m/>
    <x v="0"/>
    <x v="0"/>
    <s v=""/>
  </r>
  <r>
    <n v="557"/>
    <m/>
    <x v="0"/>
    <x v="0"/>
    <m/>
    <m/>
    <m/>
    <m/>
    <m/>
    <m/>
    <x v="0"/>
    <x v="0"/>
    <s v=""/>
  </r>
  <r>
    <n v="558"/>
    <m/>
    <x v="0"/>
    <x v="0"/>
    <m/>
    <m/>
    <m/>
    <m/>
    <m/>
    <m/>
    <x v="0"/>
    <x v="0"/>
    <s v=""/>
  </r>
  <r>
    <n v="559"/>
    <m/>
    <x v="0"/>
    <x v="0"/>
    <m/>
    <m/>
    <m/>
    <m/>
    <m/>
    <m/>
    <x v="0"/>
    <x v="0"/>
    <s v=""/>
  </r>
  <r>
    <n v="560"/>
    <m/>
    <x v="0"/>
    <x v="0"/>
    <m/>
    <m/>
    <m/>
    <m/>
    <m/>
    <m/>
    <x v="0"/>
    <x v="0"/>
    <s v=""/>
  </r>
  <r>
    <n v="561"/>
    <m/>
    <x v="0"/>
    <x v="0"/>
    <m/>
    <m/>
    <m/>
    <m/>
    <m/>
    <m/>
    <x v="0"/>
    <x v="0"/>
    <s v=""/>
  </r>
  <r>
    <n v="562"/>
    <m/>
    <x v="0"/>
    <x v="0"/>
    <m/>
    <m/>
    <m/>
    <m/>
    <m/>
    <m/>
    <x v="0"/>
    <x v="0"/>
    <s v=""/>
  </r>
  <r>
    <n v="563"/>
    <m/>
    <x v="0"/>
    <x v="0"/>
    <m/>
    <m/>
    <m/>
    <m/>
    <m/>
    <m/>
    <x v="0"/>
    <x v="0"/>
    <s v=""/>
  </r>
  <r>
    <n v="564"/>
    <m/>
    <x v="0"/>
    <x v="0"/>
    <m/>
    <m/>
    <m/>
    <m/>
    <m/>
    <m/>
    <x v="0"/>
    <x v="0"/>
    <s v=""/>
  </r>
  <r>
    <n v="565"/>
    <m/>
    <x v="0"/>
    <x v="0"/>
    <m/>
    <m/>
    <m/>
    <m/>
    <m/>
    <m/>
    <x v="0"/>
    <x v="0"/>
    <s v=""/>
  </r>
  <r>
    <n v="566"/>
    <m/>
    <x v="0"/>
    <x v="0"/>
    <m/>
    <m/>
    <m/>
    <m/>
    <m/>
    <m/>
    <x v="0"/>
    <x v="0"/>
    <s v=""/>
  </r>
  <r>
    <n v="567"/>
    <m/>
    <x v="0"/>
    <x v="0"/>
    <m/>
    <m/>
    <m/>
    <m/>
    <m/>
    <m/>
    <x v="0"/>
    <x v="0"/>
    <s v=""/>
  </r>
  <r>
    <n v="568"/>
    <s v="David Inácio"/>
    <x v="1"/>
    <x v="1"/>
    <m/>
    <m/>
    <m/>
    <s v="x"/>
    <m/>
    <m/>
    <x v="6"/>
    <x v="1"/>
    <s v="x"/>
  </r>
  <r>
    <n v="569"/>
    <m/>
    <x v="0"/>
    <x v="0"/>
    <m/>
    <m/>
    <m/>
    <m/>
    <m/>
    <m/>
    <x v="0"/>
    <x v="0"/>
    <s v=""/>
  </r>
  <r>
    <n v="570"/>
    <m/>
    <x v="0"/>
    <x v="0"/>
    <m/>
    <m/>
    <m/>
    <m/>
    <m/>
    <m/>
    <x v="0"/>
    <x v="0"/>
    <s v=""/>
  </r>
  <r>
    <n v="571"/>
    <m/>
    <x v="0"/>
    <x v="0"/>
    <m/>
    <m/>
    <m/>
    <m/>
    <m/>
    <m/>
    <x v="0"/>
    <x v="0"/>
    <s v=""/>
  </r>
  <r>
    <n v="572"/>
    <m/>
    <x v="0"/>
    <x v="0"/>
    <m/>
    <m/>
    <m/>
    <m/>
    <m/>
    <m/>
    <x v="0"/>
    <x v="0"/>
    <s v=""/>
  </r>
  <r>
    <n v="573"/>
    <m/>
    <x v="0"/>
    <x v="0"/>
    <m/>
    <m/>
    <m/>
    <m/>
    <m/>
    <m/>
    <x v="0"/>
    <x v="0"/>
    <s v=""/>
  </r>
  <r>
    <n v="574"/>
    <m/>
    <x v="0"/>
    <x v="0"/>
    <m/>
    <m/>
    <m/>
    <m/>
    <m/>
    <m/>
    <x v="0"/>
    <x v="0"/>
    <s v=""/>
  </r>
  <r>
    <n v="575"/>
    <m/>
    <x v="0"/>
    <x v="0"/>
    <m/>
    <m/>
    <m/>
    <m/>
    <m/>
    <m/>
    <x v="0"/>
    <x v="0"/>
    <s v=""/>
  </r>
  <r>
    <n v="576"/>
    <m/>
    <x v="0"/>
    <x v="0"/>
    <m/>
    <m/>
    <m/>
    <m/>
    <m/>
    <m/>
    <x v="0"/>
    <x v="0"/>
    <s v=""/>
  </r>
  <r>
    <n v="577"/>
    <m/>
    <x v="0"/>
    <x v="0"/>
    <m/>
    <m/>
    <m/>
    <m/>
    <m/>
    <m/>
    <x v="0"/>
    <x v="0"/>
    <s v=""/>
  </r>
  <r>
    <n v="578"/>
    <m/>
    <x v="0"/>
    <x v="0"/>
    <m/>
    <m/>
    <m/>
    <m/>
    <m/>
    <m/>
    <x v="0"/>
    <x v="0"/>
    <s v=""/>
  </r>
  <r>
    <n v="579"/>
    <m/>
    <x v="0"/>
    <x v="0"/>
    <m/>
    <m/>
    <m/>
    <m/>
    <m/>
    <m/>
    <x v="0"/>
    <x v="0"/>
    <s v=""/>
  </r>
  <r>
    <n v="580"/>
    <m/>
    <x v="0"/>
    <x v="0"/>
    <m/>
    <m/>
    <m/>
    <m/>
    <m/>
    <m/>
    <x v="0"/>
    <x v="0"/>
    <s v=""/>
  </r>
  <r>
    <n v="581"/>
    <m/>
    <x v="0"/>
    <x v="0"/>
    <m/>
    <m/>
    <m/>
    <m/>
    <m/>
    <m/>
    <x v="0"/>
    <x v="0"/>
    <s v=""/>
  </r>
  <r>
    <n v="582"/>
    <m/>
    <x v="0"/>
    <x v="0"/>
    <m/>
    <m/>
    <m/>
    <m/>
    <m/>
    <m/>
    <x v="0"/>
    <x v="0"/>
    <s v=""/>
  </r>
  <r>
    <n v="583"/>
    <m/>
    <x v="0"/>
    <x v="0"/>
    <m/>
    <m/>
    <m/>
    <m/>
    <m/>
    <m/>
    <x v="0"/>
    <x v="0"/>
    <s v=""/>
  </r>
  <r>
    <n v="584"/>
    <m/>
    <x v="0"/>
    <x v="0"/>
    <m/>
    <m/>
    <m/>
    <m/>
    <m/>
    <m/>
    <x v="0"/>
    <x v="0"/>
    <s v=""/>
  </r>
  <r>
    <n v="585"/>
    <m/>
    <x v="0"/>
    <x v="0"/>
    <m/>
    <m/>
    <m/>
    <m/>
    <m/>
    <m/>
    <x v="0"/>
    <x v="0"/>
    <s v=""/>
  </r>
  <r>
    <n v="586"/>
    <m/>
    <x v="0"/>
    <x v="0"/>
    <m/>
    <m/>
    <m/>
    <m/>
    <m/>
    <m/>
    <x v="0"/>
    <x v="0"/>
    <s v=""/>
  </r>
  <r>
    <n v="587"/>
    <m/>
    <x v="0"/>
    <x v="0"/>
    <m/>
    <m/>
    <m/>
    <m/>
    <m/>
    <m/>
    <x v="0"/>
    <x v="0"/>
    <s v=""/>
  </r>
  <r>
    <n v="588"/>
    <m/>
    <x v="0"/>
    <x v="0"/>
    <m/>
    <m/>
    <m/>
    <m/>
    <m/>
    <m/>
    <x v="0"/>
    <x v="0"/>
    <s v=""/>
  </r>
  <r>
    <n v="589"/>
    <m/>
    <x v="0"/>
    <x v="0"/>
    <m/>
    <m/>
    <m/>
    <m/>
    <m/>
    <m/>
    <x v="0"/>
    <x v="0"/>
    <s v=""/>
  </r>
  <r>
    <n v="590"/>
    <m/>
    <x v="0"/>
    <x v="0"/>
    <m/>
    <m/>
    <m/>
    <m/>
    <m/>
    <m/>
    <x v="0"/>
    <x v="0"/>
    <s v=""/>
  </r>
  <r>
    <n v="591"/>
    <m/>
    <x v="0"/>
    <x v="0"/>
    <m/>
    <m/>
    <m/>
    <m/>
    <m/>
    <m/>
    <x v="0"/>
    <x v="0"/>
    <s v=""/>
  </r>
  <r>
    <n v="592"/>
    <m/>
    <x v="0"/>
    <x v="0"/>
    <m/>
    <m/>
    <m/>
    <m/>
    <m/>
    <m/>
    <x v="0"/>
    <x v="0"/>
    <s v=""/>
  </r>
  <r>
    <n v="593"/>
    <m/>
    <x v="0"/>
    <x v="0"/>
    <m/>
    <m/>
    <m/>
    <m/>
    <m/>
    <m/>
    <x v="0"/>
    <x v="0"/>
    <s v=""/>
  </r>
  <r>
    <n v="594"/>
    <m/>
    <x v="0"/>
    <x v="0"/>
    <m/>
    <m/>
    <m/>
    <m/>
    <m/>
    <m/>
    <x v="0"/>
    <x v="0"/>
    <s v=""/>
  </r>
  <r>
    <n v="595"/>
    <m/>
    <x v="0"/>
    <x v="0"/>
    <m/>
    <m/>
    <m/>
    <m/>
    <m/>
    <m/>
    <x v="0"/>
    <x v="0"/>
    <s v=""/>
  </r>
  <r>
    <n v="596"/>
    <m/>
    <x v="0"/>
    <x v="0"/>
    <m/>
    <m/>
    <m/>
    <m/>
    <m/>
    <m/>
    <x v="0"/>
    <x v="0"/>
    <s v=""/>
  </r>
  <r>
    <n v="597"/>
    <m/>
    <x v="0"/>
    <x v="0"/>
    <m/>
    <m/>
    <m/>
    <m/>
    <m/>
    <m/>
    <x v="0"/>
    <x v="0"/>
    <s v=""/>
  </r>
  <r>
    <n v="598"/>
    <m/>
    <x v="0"/>
    <x v="0"/>
    <m/>
    <m/>
    <m/>
    <m/>
    <m/>
    <m/>
    <x v="0"/>
    <x v="0"/>
    <s v=""/>
  </r>
  <r>
    <n v="599"/>
    <m/>
    <x v="0"/>
    <x v="0"/>
    <m/>
    <m/>
    <m/>
    <m/>
    <m/>
    <m/>
    <x v="0"/>
    <x v="0"/>
    <s v=""/>
  </r>
  <r>
    <n v="600"/>
    <m/>
    <x v="0"/>
    <x v="0"/>
    <m/>
    <m/>
    <m/>
    <m/>
    <m/>
    <m/>
    <x v="0"/>
    <x v="0"/>
    <s v=""/>
  </r>
  <r>
    <n v="601"/>
    <m/>
    <x v="0"/>
    <x v="0"/>
    <m/>
    <m/>
    <m/>
    <m/>
    <m/>
    <m/>
    <x v="0"/>
    <x v="0"/>
    <s v=""/>
  </r>
  <r>
    <n v="602"/>
    <m/>
    <x v="0"/>
    <x v="0"/>
    <m/>
    <m/>
    <m/>
    <m/>
    <m/>
    <m/>
    <x v="0"/>
    <x v="0"/>
    <s v=""/>
  </r>
  <r>
    <n v="603"/>
    <m/>
    <x v="0"/>
    <x v="0"/>
    <m/>
    <m/>
    <m/>
    <m/>
    <m/>
    <m/>
    <x v="0"/>
    <x v="0"/>
    <s v=""/>
  </r>
  <r>
    <n v="604"/>
    <m/>
    <x v="0"/>
    <x v="0"/>
    <m/>
    <m/>
    <m/>
    <m/>
    <m/>
    <m/>
    <x v="0"/>
    <x v="0"/>
    <s v=""/>
  </r>
  <r>
    <n v="605"/>
    <m/>
    <x v="0"/>
    <x v="0"/>
    <m/>
    <m/>
    <m/>
    <m/>
    <m/>
    <m/>
    <x v="0"/>
    <x v="0"/>
    <s v=""/>
  </r>
  <r>
    <n v="606"/>
    <m/>
    <x v="0"/>
    <x v="0"/>
    <m/>
    <m/>
    <m/>
    <m/>
    <m/>
    <m/>
    <x v="0"/>
    <x v="0"/>
    <s v=""/>
  </r>
  <r>
    <n v="607"/>
    <m/>
    <x v="0"/>
    <x v="0"/>
    <m/>
    <m/>
    <m/>
    <m/>
    <m/>
    <m/>
    <x v="0"/>
    <x v="0"/>
    <s v=""/>
  </r>
  <r>
    <n v="608"/>
    <m/>
    <x v="0"/>
    <x v="0"/>
    <m/>
    <m/>
    <m/>
    <m/>
    <m/>
    <m/>
    <x v="0"/>
    <x v="0"/>
    <s v=""/>
  </r>
  <r>
    <n v="609"/>
    <m/>
    <x v="0"/>
    <x v="0"/>
    <m/>
    <m/>
    <m/>
    <m/>
    <m/>
    <m/>
    <x v="0"/>
    <x v="0"/>
    <s v=""/>
  </r>
  <r>
    <n v="610"/>
    <m/>
    <x v="0"/>
    <x v="0"/>
    <m/>
    <m/>
    <m/>
    <m/>
    <m/>
    <m/>
    <x v="0"/>
    <x v="0"/>
    <s v=""/>
  </r>
  <r>
    <n v="611"/>
    <m/>
    <x v="0"/>
    <x v="0"/>
    <m/>
    <m/>
    <m/>
    <m/>
    <m/>
    <m/>
    <x v="0"/>
    <x v="0"/>
    <s v=""/>
  </r>
  <r>
    <n v="612"/>
    <m/>
    <x v="0"/>
    <x v="0"/>
    <m/>
    <m/>
    <m/>
    <m/>
    <m/>
    <m/>
    <x v="0"/>
    <x v="0"/>
    <s v=""/>
  </r>
  <r>
    <n v="613"/>
    <m/>
    <x v="0"/>
    <x v="0"/>
    <m/>
    <m/>
    <m/>
    <m/>
    <m/>
    <m/>
    <x v="0"/>
    <x v="0"/>
    <s v=""/>
  </r>
  <r>
    <n v="614"/>
    <m/>
    <x v="0"/>
    <x v="0"/>
    <m/>
    <m/>
    <m/>
    <m/>
    <m/>
    <m/>
    <x v="0"/>
    <x v="0"/>
    <s v=""/>
  </r>
  <r>
    <n v="615"/>
    <m/>
    <x v="0"/>
    <x v="0"/>
    <m/>
    <m/>
    <m/>
    <m/>
    <m/>
    <m/>
    <x v="0"/>
    <x v="0"/>
    <s v=""/>
  </r>
  <r>
    <n v="616"/>
    <m/>
    <x v="0"/>
    <x v="0"/>
    <m/>
    <m/>
    <m/>
    <m/>
    <m/>
    <m/>
    <x v="0"/>
    <x v="0"/>
    <s v=""/>
  </r>
  <r>
    <n v="617"/>
    <m/>
    <x v="0"/>
    <x v="0"/>
    <m/>
    <m/>
    <m/>
    <m/>
    <m/>
    <m/>
    <x v="0"/>
    <x v="0"/>
    <s v=""/>
  </r>
  <r>
    <n v="618"/>
    <m/>
    <x v="0"/>
    <x v="0"/>
    <m/>
    <m/>
    <m/>
    <m/>
    <m/>
    <m/>
    <x v="0"/>
    <x v="0"/>
    <s v=""/>
  </r>
  <r>
    <n v="619"/>
    <m/>
    <x v="0"/>
    <x v="0"/>
    <m/>
    <m/>
    <m/>
    <m/>
    <m/>
    <m/>
    <x v="0"/>
    <x v="0"/>
    <s v=""/>
  </r>
  <r>
    <n v="620"/>
    <m/>
    <x v="0"/>
    <x v="0"/>
    <m/>
    <m/>
    <m/>
    <m/>
    <m/>
    <m/>
    <x v="0"/>
    <x v="0"/>
    <s v=""/>
  </r>
  <r>
    <n v="621"/>
    <m/>
    <x v="0"/>
    <x v="0"/>
    <m/>
    <m/>
    <m/>
    <m/>
    <m/>
    <m/>
    <x v="0"/>
    <x v="0"/>
    <s v=""/>
  </r>
  <r>
    <n v="622"/>
    <m/>
    <x v="0"/>
    <x v="0"/>
    <m/>
    <m/>
    <m/>
    <m/>
    <m/>
    <m/>
    <x v="0"/>
    <x v="0"/>
    <s v=""/>
  </r>
  <r>
    <n v="623"/>
    <m/>
    <x v="0"/>
    <x v="0"/>
    <m/>
    <m/>
    <m/>
    <m/>
    <m/>
    <m/>
    <x v="0"/>
    <x v="0"/>
    <s v=""/>
  </r>
  <r>
    <n v="624"/>
    <m/>
    <x v="0"/>
    <x v="0"/>
    <m/>
    <m/>
    <m/>
    <m/>
    <m/>
    <m/>
    <x v="0"/>
    <x v="0"/>
    <s v=""/>
  </r>
  <r>
    <n v="625"/>
    <m/>
    <x v="0"/>
    <x v="0"/>
    <m/>
    <m/>
    <m/>
    <m/>
    <m/>
    <m/>
    <x v="0"/>
    <x v="0"/>
    <s v=""/>
  </r>
  <r>
    <n v="626"/>
    <m/>
    <x v="0"/>
    <x v="0"/>
    <m/>
    <m/>
    <m/>
    <m/>
    <m/>
    <m/>
    <x v="0"/>
    <x v="0"/>
    <s v=""/>
  </r>
  <r>
    <n v="627"/>
    <m/>
    <x v="0"/>
    <x v="0"/>
    <m/>
    <m/>
    <m/>
    <m/>
    <m/>
    <m/>
    <x v="0"/>
    <x v="0"/>
    <s v=""/>
  </r>
  <r>
    <n v="628"/>
    <m/>
    <x v="0"/>
    <x v="0"/>
    <m/>
    <m/>
    <m/>
    <m/>
    <m/>
    <m/>
    <x v="0"/>
    <x v="0"/>
    <s v=""/>
  </r>
  <r>
    <n v="629"/>
    <m/>
    <x v="0"/>
    <x v="0"/>
    <m/>
    <m/>
    <m/>
    <m/>
    <m/>
    <m/>
    <x v="0"/>
    <x v="0"/>
    <s v=""/>
  </r>
  <r>
    <n v="630"/>
    <m/>
    <x v="0"/>
    <x v="0"/>
    <m/>
    <m/>
    <m/>
    <m/>
    <m/>
    <m/>
    <x v="0"/>
    <x v="0"/>
    <s v=""/>
  </r>
  <r>
    <n v="631"/>
    <m/>
    <x v="0"/>
    <x v="0"/>
    <m/>
    <m/>
    <m/>
    <m/>
    <m/>
    <m/>
    <x v="0"/>
    <x v="0"/>
    <s v=""/>
  </r>
  <r>
    <n v="632"/>
    <m/>
    <x v="0"/>
    <x v="0"/>
    <m/>
    <m/>
    <m/>
    <m/>
    <m/>
    <m/>
    <x v="0"/>
    <x v="0"/>
    <s v=""/>
  </r>
  <r>
    <n v="633"/>
    <m/>
    <x v="0"/>
    <x v="0"/>
    <m/>
    <m/>
    <m/>
    <m/>
    <m/>
    <m/>
    <x v="0"/>
    <x v="0"/>
    <s v=""/>
  </r>
  <r>
    <n v="634"/>
    <m/>
    <x v="0"/>
    <x v="0"/>
    <m/>
    <m/>
    <m/>
    <m/>
    <m/>
    <m/>
    <x v="0"/>
    <x v="0"/>
    <s v=""/>
  </r>
  <r>
    <n v="635"/>
    <m/>
    <x v="0"/>
    <x v="0"/>
    <m/>
    <m/>
    <m/>
    <m/>
    <m/>
    <m/>
    <x v="0"/>
    <x v="0"/>
    <s v=""/>
  </r>
  <r>
    <n v="636"/>
    <m/>
    <x v="0"/>
    <x v="0"/>
    <m/>
    <m/>
    <m/>
    <m/>
    <m/>
    <m/>
    <x v="0"/>
    <x v="0"/>
    <s v=""/>
  </r>
  <r>
    <n v="637"/>
    <m/>
    <x v="0"/>
    <x v="0"/>
    <m/>
    <m/>
    <m/>
    <m/>
    <m/>
    <m/>
    <x v="0"/>
    <x v="0"/>
    <s v=""/>
  </r>
  <r>
    <n v="638"/>
    <m/>
    <x v="0"/>
    <x v="0"/>
    <m/>
    <m/>
    <m/>
    <m/>
    <m/>
    <m/>
    <x v="0"/>
    <x v="0"/>
    <s v=""/>
  </r>
  <r>
    <n v="639"/>
    <m/>
    <x v="0"/>
    <x v="0"/>
    <m/>
    <m/>
    <m/>
    <m/>
    <m/>
    <m/>
    <x v="0"/>
    <x v="0"/>
    <s v=""/>
  </r>
  <r>
    <n v="640"/>
    <m/>
    <x v="0"/>
    <x v="0"/>
    <m/>
    <m/>
    <m/>
    <m/>
    <m/>
    <m/>
    <x v="0"/>
    <x v="0"/>
    <s v=""/>
  </r>
  <r>
    <n v="641"/>
    <m/>
    <x v="0"/>
    <x v="0"/>
    <m/>
    <m/>
    <m/>
    <m/>
    <m/>
    <m/>
    <x v="0"/>
    <x v="0"/>
    <s v=""/>
  </r>
  <r>
    <n v="642"/>
    <m/>
    <x v="0"/>
    <x v="0"/>
    <m/>
    <m/>
    <m/>
    <m/>
    <m/>
    <m/>
    <x v="0"/>
    <x v="0"/>
    <s v=""/>
  </r>
  <r>
    <n v="643"/>
    <m/>
    <x v="0"/>
    <x v="0"/>
    <m/>
    <m/>
    <m/>
    <m/>
    <m/>
    <m/>
    <x v="0"/>
    <x v="0"/>
    <s v=""/>
  </r>
  <r>
    <n v="644"/>
    <m/>
    <x v="0"/>
    <x v="0"/>
    <m/>
    <m/>
    <m/>
    <m/>
    <m/>
    <m/>
    <x v="0"/>
    <x v="0"/>
    <s v=""/>
  </r>
  <r>
    <n v="645"/>
    <m/>
    <x v="0"/>
    <x v="0"/>
    <m/>
    <m/>
    <m/>
    <m/>
    <m/>
    <m/>
    <x v="0"/>
    <x v="0"/>
    <s v=""/>
  </r>
  <r>
    <n v="646"/>
    <m/>
    <x v="0"/>
    <x v="0"/>
    <m/>
    <m/>
    <m/>
    <m/>
    <m/>
    <m/>
    <x v="0"/>
    <x v="0"/>
    <s v=""/>
  </r>
  <r>
    <n v="647"/>
    <m/>
    <x v="0"/>
    <x v="0"/>
    <m/>
    <m/>
    <m/>
    <m/>
    <m/>
    <m/>
    <x v="0"/>
    <x v="0"/>
    <s v=""/>
  </r>
  <r>
    <n v="648"/>
    <m/>
    <x v="0"/>
    <x v="0"/>
    <m/>
    <m/>
    <m/>
    <m/>
    <m/>
    <m/>
    <x v="0"/>
    <x v="0"/>
    <s v=""/>
  </r>
  <r>
    <n v="649"/>
    <m/>
    <x v="0"/>
    <x v="0"/>
    <m/>
    <m/>
    <m/>
    <m/>
    <m/>
    <m/>
    <x v="0"/>
    <x v="0"/>
    <s v=""/>
  </r>
  <r>
    <n v="650"/>
    <m/>
    <x v="0"/>
    <x v="0"/>
    <m/>
    <m/>
    <m/>
    <m/>
    <m/>
    <m/>
    <x v="0"/>
    <x v="0"/>
    <s v=""/>
  </r>
  <r>
    <n v="651"/>
    <m/>
    <x v="0"/>
    <x v="0"/>
    <m/>
    <m/>
    <m/>
    <m/>
    <m/>
    <m/>
    <x v="0"/>
    <x v="0"/>
    <s v=""/>
  </r>
  <r>
    <n v="652"/>
    <m/>
    <x v="0"/>
    <x v="0"/>
    <m/>
    <m/>
    <m/>
    <m/>
    <m/>
    <m/>
    <x v="0"/>
    <x v="0"/>
    <s v=""/>
  </r>
  <r>
    <n v="653"/>
    <m/>
    <x v="0"/>
    <x v="0"/>
    <m/>
    <m/>
    <m/>
    <m/>
    <m/>
    <m/>
    <x v="0"/>
    <x v="0"/>
    <s v=""/>
  </r>
  <r>
    <n v="654"/>
    <m/>
    <x v="0"/>
    <x v="0"/>
    <m/>
    <m/>
    <m/>
    <m/>
    <m/>
    <m/>
    <x v="0"/>
    <x v="0"/>
    <s v=""/>
  </r>
  <r>
    <n v="655"/>
    <m/>
    <x v="0"/>
    <x v="0"/>
    <m/>
    <m/>
    <m/>
    <m/>
    <m/>
    <m/>
    <x v="0"/>
    <x v="0"/>
    <s v=""/>
  </r>
  <r>
    <n v="656"/>
    <m/>
    <x v="0"/>
    <x v="0"/>
    <m/>
    <m/>
    <m/>
    <m/>
    <m/>
    <m/>
    <x v="0"/>
    <x v="0"/>
    <s v=""/>
  </r>
  <r>
    <n v="657"/>
    <m/>
    <x v="0"/>
    <x v="0"/>
    <m/>
    <m/>
    <m/>
    <m/>
    <m/>
    <m/>
    <x v="0"/>
    <x v="0"/>
    <s v=""/>
  </r>
  <r>
    <n v="658"/>
    <m/>
    <x v="0"/>
    <x v="0"/>
    <m/>
    <m/>
    <m/>
    <m/>
    <m/>
    <m/>
    <x v="0"/>
    <x v="0"/>
    <s v=""/>
  </r>
  <r>
    <n v="659"/>
    <m/>
    <x v="0"/>
    <x v="0"/>
    <m/>
    <m/>
    <m/>
    <m/>
    <m/>
    <m/>
    <x v="0"/>
    <x v="0"/>
    <s v=""/>
  </r>
  <r>
    <n v="660"/>
    <m/>
    <x v="0"/>
    <x v="0"/>
    <m/>
    <m/>
    <m/>
    <m/>
    <m/>
    <m/>
    <x v="0"/>
    <x v="0"/>
    <s v=""/>
  </r>
  <r>
    <n v="661"/>
    <m/>
    <x v="0"/>
    <x v="0"/>
    <m/>
    <m/>
    <m/>
    <m/>
    <m/>
    <m/>
    <x v="0"/>
    <x v="0"/>
    <s v=""/>
  </r>
  <r>
    <n v="662"/>
    <m/>
    <x v="0"/>
    <x v="0"/>
    <m/>
    <m/>
    <m/>
    <m/>
    <m/>
    <m/>
    <x v="0"/>
    <x v="0"/>
    <s v=""/>
  </r>
  <r>
    <n v="663"/>
    <m/>
    <x v="0"/>
    <x v="0"/>
    <m/>
    <m/>
    <m/>
    <m/>
    <m/>
    <m/>
    <x v="0"/>
    <x v="0"/>
    <s v=""/>
  </r>
  <r>
    <n v="664"/>
    <m/>
    <x v="0"/>
    <x v="0"/>
    <m/>
    <m/>
    <m/>
    <m/>
    <m/>
    <m/>
    <x v="0"/>
    <x v="0"/>
    <s v=""/>
  </r>
  <r>
    <n v="665"/>
    <m/>
    <x v="0"/>
    <x v="0"/>
    <m/>
    <m/>
    <m/>
    <m/>
    <m/>
    <m/>
    <x v="0"/>
    <x v="0"/>
    <s v=""/>
  </r>
  <r>
    <n v="666"/>
    <m/>
    <x v="0"/>
    <x v="0"/>
    <m/>
    <m/>
    <m/>
    <m/>
    <m/>
    <m/>
    <x v="0"/>
    <x v="0"/>
    <s v=""/>
  </r>
  <r>
    <n v="667"/>
    <m/>
    <x v="0"/>
    <x v="0"/>
    <m/>
    <m/>
    <m/>
    <m/>
    <m/>
    <m/>
    <x v="0"/>
    <x v="0"/>
    <s v=""/>
  </r>
  <r>
    <n v="668"/>
    <m/>
    <x v="0"/>
    <x v="0"/>
    <m/>
    <m/>
    <m/>
    <m/>
    <m/>
    <m/>
    <x v="0"/>
    <x v="0"/>
    <s v=""/>
  </r>
  <r>
    <n v="669"/>
    <m/>
    <x v="0"/>
    <x v="0"/>
    <m/>
    <m/>
    <m/>
    <m/>
    <m/>
    <m/>
    <x v="0"/>
    <x v="0"/>
    <s v=""/>
  </r>
  <r>
    <n v="670"/>
    <m/>
    <x v="0"/>
    <x v="0"/>
    <m/>
    <m/>
    <m/>
    <m/>
    <m/>
    <m/>
    <x v="0"/>
    <x v="0"/>
    <s v=""/>
  </r>
  <r>
    <n v="671"/>
    <m/>
    <x v="0"/>
    <x v="0"/>
    <m/>
    <m/>
    <m/>
    <m/>
    <m/>
    <m/>
    <x v="0"/>
    <x v="0"/>
    <s v=""/>
  </r>
  <r>
    <n v="672"/>
    <m/>
    <x v="0"/>
    <x v="0"/>
    <m/>
    <m/>
    <m/>
    <m/>
    <m/>
    <m/>
    <x v="0"/>
    <x v="0"/>
    <s v=""/>
  </r>
  <r>
    <n v="673"/>
    <m/>
    <x v="0"/>
    <x v="0"/>
    <m/>
    <m/>
    <m/>
    <m/>
    <m/>
    <m/>
    <x v="0"/>
    <x v="0"/>
    <s v=""/>
  </r>
  <r>
    <n v="674"/>
    <m/>
    <x v="0"/>
    <x v="0"/>
    <m/>
    <m/>
    <m/>
    <m/>
    <m/>
    <m/>
    <x v="0"/>
    <x v="0"/>
    <s v=""/>
  </r>
  <r>
    <n v="675"/>
    <m/>
    <x v="0"/>
    <x v="0"/>
    <m/>
    <m/>
    <m/>
    <m/>
    <m/>
    <m/>
    <x v="0"/>
    <x v="0"/>
    <s v=""/>
  </r>
  <r>
    <n v="676"/>
    <m/>
    <x v="0"/>
    <x v="0"/>
    <m/>
    <m/>
    <m/>
    <m/>
    <m/>
    <m/>
    <x v="0"/>
    <x v="0"/>
    <s v=""/>
  </r>
  <r>
    <n v="677"/>
    <m/>
    <x v="0"/>
    <x v="0"/>
    <m/>
    <m/>
    <m/>
    <m/>
    <m/>
    <m/>
    <x v="0"/>
    <x v="0"/>
    <s v=""/>
  </r>
  <r>
    <n v="678"/>
    <m/>
    <x v="0"/>
    <x v="0"/>
    <m/>
    <m/>
    <m/>
    <m/>
    <m/>
    <m/>
    <x v="0"/>
    <x v="0"/>
    <s v=""/>
  </r>
  <r>
    <n v="679"/>
    <m/>
    <x v="0"/>
    <x v="0"/>
    <m/>
    <m/>
    <m/>
    <m/>
    <m/>
    <m/>
    <x v="0"/>
    <x v="0"/>
    <s v=""/>
  </r>
  <r>
    <n v="680"/>
    <m/>
    <x v="0"/>
    <x v="0"/>
    <m/>
    <m/>
    <m/>
    <m/>
    <m/>
    <m/>
    <x v="0"/>
    <x v="0"/>
    <s v=""/>
  </r>
  <r>
    <n v="681"/>
    <m/>
    <x v="0"/>
    <x v="0"/>
    <m/>
    <m/>
    <m/>
    <m/>
    <m/>
    <m/>
    <x v="0"/>
    <x v="0"/>
    <s v=""/>
  </r>
  <r>
    <n v="682"/>
    <m/>
    <x v="0"/>
    <x v="0"/>
    <m/>
    <m/>
    <m/>
    <m/>
    <m/>
    <m/>
    <x v="0"/>
    <x v="0"/>
    <s v=""/>
  </r>
  <r>
    <n v="683"/>
    <m/>
    <x v="0"/>
    <x v="0"/>
    <m/>
    <m/>
    <m/>
    <m/>
    <m/>
    <m/>
    <x v="0"/>
    <x v="0"/>
    <s v=""/>
  </r>
  <r>
    <n v="684"/>
    <m/>
    <x v="0"/>
    <x v="0"/>
    <m/>
    <m/>
    <m/>
    <m/>
    <m/>
    <m/>
    <x v="0"/>
    <x v="0"/>
    <s v=""/>
  </r>
  <r>
    <n v="685"/>
    <m/>
    <x v="0"/>
    <x v="0"/>
    <m/>
    <m/>
    <m/>
    <m/>
    <m/>
    <m/>
    <x v="0"/>
    <x v="0"/>
    <s v=""/>
  </r>
  <r>
    <n v="686"/>
    <m/>
    <x v="0"/>
    <x v="0"/>
    <m/>
    <m/>
    <m/>
    <m/>
    <m/>
    <m/>
    <x v="0"/>
    <x v="0"/>
    <s v=""/>
  </r>
  <r>
    <n v="687"/>
    <m/>
    <x v="0"/>
    <x v="0"/>
    <m/>
    <m/>
    <m/>
    <m/>
    <m/>
    <m/>
    <x v="0"/>
    <x v="0"/>
    <s v=""/>
  </r>
  <r>
    <n v="688"/>
    <m/>
    <x v="0"/>
    <x v="0"/>
    <m/>
    <m/>
    <m/>
    <m/>
    <m/>
    <m/>
    <x v="0"/>
    <x v="0"/>
    <s v=""/>
  </r>
  <r>
    <n v="689"/>
    <m/>
    <x v="0"/>
    <x v="0"/>
    <m/>
    <m/>
    <m/>
    <m/>
    <m/>
    <m/>
    <x v="0"/>
    <x v="0"/>
    <s v=""/>
  </r>
  <r>
    <n v="690"/>
    <m/>
    <x v="0"/>
    <x v="0"/>
    <m/>
    <m/>
    <m/>
    <m/>
    <m/>
    <m/>
    <x v="0"/>
    <x v="0"/>
    <s v=""/>
  </r>
  <r>
    <n v="691"/>
    <m/>
    <x v="0"/>
    <x v="0"/>
    <m/>
    <m/>
    <m/>
    <m/>
    <m/>
    <m/>
    <x v="0"/>
    <x v="0"/>
    <s v=""/>
  </r>
  <r>
    <n v="692"/>
    <m/>
    <x v="0"/>
    <x v="0"/>
    <m/>
    <m/>
    <m/>
    <m/>
    <m/>
    <m/>
    <x v="0"/>
    <x v="0"/>
    <s v=""/>
  </r>
  <r>
    <n v="693"/>
    <m/>
    <x v="0"/>
    <x v="0"/>
    <m/>
    <m/>
    <m/>
    <m/>
    <m/>
    <m/>
    <x v="0"/>
    <x v="0"/>
    <s v=""/>
  </r>
  <r>
    <n v="694"/>
    <m/>
    <x v="0"/>
    <x v="0"/>
    <m/>
    <m/>
    <m/>
    <m/>
    <m/>
    <m/>
    <x v="0"/>
    <x v="0"/>
    <s v=""/>
  </r>
  <r>
    <n v="695"/>
    <m/>
    <x v="0"/>
    <x v="0"/>
    <m/>
    <m/>
    <m/>
    <m/>
    <m/>
    <m/>
    <x v="0"/>
    <x v="0"/>
    <s v=""/>
  </r>
  <r>
    <n v="696"/>
    <m/>
    <x v="0"/>
    <x v="0"/>
    <m/>
    <m/>
    <m/>
    <m/>
    <m/>
    <m/>
    <x v="0"/>
    <x v="0"/>
    <s v=""/>
  </r>
  <r>
    <n v="697"/>
    <m/>
    <x v="0"/>
    <x v="0"/>
    <m/>
    <m/>
    <m/>
    <m/>
    <m/>
    <m/>
    <x v="0"/>
    <x v="0"/>
    <s v=""/>
  </r>
  <r>
    <n v="698"/>
    <m/>
    <x v="0"/>
    <x v="0"/>
    <m/>
    <m/>
    <m/>
    <m/>
    <m/>
    <m/>
    <x v="0"/>
    <x v="0"/>
    <s v=""/>
  </r>
  <r>
    <n v="699"/>
    <m/>
    <x v="0"/>
    <x v="0"/>
    <m/>
    <m/>
    <m/>
    <m/>
    <m/>
    <m/>
    <x v="0"/>
    <x v="0"/>
    <s v=""/>
  </r>
  <r>
    <n v="700"/>
    <m/>
    <x v="0"/>
    <x v="0"/>
    <m/>
    <m/>
    <m/>
    <m/>
    <m/>
    <m/>
    <x v="0"/>
    <x v="0"/>
    <s v=""/>
  </r>
  <r>
    <n v="701"/>
    <m/>
    <x v="0"/>
    <x v="0"/>
    <m/>
    <m/>
    <m/>
    <m/>
    <m/>
    <m/>
    <x v="0"/>
    <x v="0"/>
    <s v=""/>
  </r>
  <r>
    <n v="702"/>
    <m/>
    <x v="0"/>
    <x v="0"/>
    <m/>
    <m/>
    <m/>
    <m/>
    <m/>
    <m/>
    <x v="0"/>
    <x v="0"/>
    <s v=""/>
  </r>
  <r>
    <n v="703"/>
    <m/>
    <x v="0"/>
    <x v="0"/>
    <m/>
    <m/>
    <m/>
    <m/>
    <m/>
    <m/>
    <x v="0"/>
    <x v="0"/>
    <s v=""/>
  </r>
  <r>
    <n v="704"/>
    <m/>
    <x v="0"/>
    <x v="0"/>
    <m/>
    <m/>
    <m/>
    <m/>
    <m/>
    <m/>
    <x v="0"/>
    <x v="0"/>
    <s v=""/>
  </r>
  <r>
    <n v="705"/>
    <m/>
    <x v="0"/>
    <x v="0"/>
    <m/>
    <m/>
    <m/>
    <m/>
    <m/>
    <m/>
    <x v="0"/>
    <x v="0"/>
    <s v=""/>
  </r>
  <r>
    <n v="706"/>
    <m/>
    <x v="0"/>
    <x v="0"/>
    <m/>
    <m/>
    <m/>
    <m/>
    <m/>
    <m/>
    <x v="0"/>
    <x v="0"/>
    <s v=""/>
  </r>
  <r>
    <n v="707"/>
    <m/>
    <x v="0"/>
    <x v="0"/>
    <m/>
    <m/>
    <m/>
    <m/>
    <m/>
    <m/>
    <x v="0"/>
    <x v="0"/>
    <s v=""/>
  </r>
  <r>
    <n v="708"/>
    <m/>
    <x v="0"/>
    <x v="0"/>
    <m/>
    <m/>
    <m/>
    <m/>
    <m/>
    <m/>
    <x v="0"/>
    <x v="0"/>
    <s v=""/>
  </r>
  <r>
    <n v="709"/>
    <m/>
    <x v="0"/>
    <x v="0"/>
    <m/>
    <m/>
    <m/>
    <m/>
    <m/>
    <m/>
    <x v="0"/>
    <x v="0"/>
    <s v=""/>
  </r>
  <r>
    <n v="710"/>
    <m/>
    <x v="0"/>
    <x v="0"/>
    <m/>
    <m/>
    <m/>
    <m/>
    <m/>
    <m/>
    <x v="0"/>
    <x v="0"/>
    <s v=""/>
  </r>
  <r>
    <n v="711"/>
    <m/>
    <x v="0"/>
    <x v="0"/>
    <m/>
    <m/>
    <m/>
    <m/>
    <m/>
    <m/>
    <x v="0"/>
    <x v="0"/>
    <s v=""/>
  </r>
  <r>
    <n v="712"/>
    <m/>
    <x v="0"/>
    <x v="0"/>
    <m/>
    <m/>
    <m/>
    <m/>
    <m/>
    <m/>
    <x v="0"/>
    <x v="0"/>
    <s v=""/>
  </r>
  <r>
    <n v="713"/>
    <m/>
    <x v="0"/>
    <x v="0"/>
    <m/>
    <m/>
    <m/>
    <m/>
    <m/>
    <m/>
    <x v="0"/>
    <x v="0"/>
    <s v=""/>
  </r>
  <r>
    <n v="714"/>
    <m/>
    <x v="0"/>
    <x v="0"/>
    <m/>
    <m/>
    <m/>
    <m/>
    <m/>
    <m/>
    <x v="0"/>
    <x v="0"/>
    <s v=""/>
  </r>
  <r>
    <n v="715"/>
    <m/>
    <x v="0"/>
    <x v="0"/>
    <m/>
    <m/>
    <m/>
    <m/>
    <m/>
    <m/>
    <x v="0"/>
    <x v="0"/>
    <s v=""/>
  </r>
  <r>
    <n v="716"/>
    <m/>
    <x v="0"/>
    <x v="0"/>
    <m/>
    <m/>
    <m/>
    <m/>
    <m/>
    <m/>
    <x v="0"/>
    <x v="0"/>
    <s v=""/>
  </r>
  <r>
    <n v="717"/>
    <m/>
    <x v="0"/>
    <x v="0"/>
    <m/>
    <m/>
    <m/>
    <m/>
    <m/>
    <m/>
    <x v="0"/>
    <x v="0"/>
    <s v=""/>
  </r>
  <r>
    <n v="718"/>
    <m/>
    <x v="0"/>
    <x v="0"/>
    <m/>
    <m/>
    <m/>
    <m/>
    <m/>
    <m/>
    <x v="0"/>
    <x v="0"/>
    <s v=""/>
  </r>
  <r>
    <n v="719"/>
    <m/>
    <x v="0"/>
    <x v="0"/>
    <m/>
    <m/>
    <m/>
    <m/>
    <m/>
    <m/>
    <x v="0"/>
    <x v="0"/>
    <s v=""/>
  </r>
  <r>
    <n v="720"/>
    <m/>
    <x v="0"/>
    <x v="0"/>
    <m/>
    <m/>
    <m/>
    <m/>
    <m/>
    <m/>
    <x v="0"/>
    <x v="0"/>
    <s v=""/>
  </r>
  <r>
    <n v="721"/>
    <m/>
    <x v="0"/>
    <x v="0"/>
    <m/>
    <m/>
    <m/>
    <m/>
    <m/>
    <m/>
    <x v="0"/>
    <x v="0"/>
    <s v=""/>
  </r>
  <r>
    <n v="722"/>
    <m/>
    <x v="0"/>
    <x v="0"/>
    <m/>
    <m/>
    <m/>
    <m/>
    <m/>
    <m/>
    <x v="0"/>
    <x v="0"/>
    <s v=""/>
  </r>
  <r>
    <n v="723"/>
    <m/>
    <x v="0"/>
    <x v="0"/>
    <m/>
    <m/>
    <m/>
    <m/>
    <m/>
    <m/>
    <x v="0"/>
    <x v="0"/>
    <s v=""/>
  </r>
  <r>
    <n v="724"/>
    <m/>
    <x v="0"/>
    <x v="0"/>
    <m/>
    <m/>
    <m/>
    <m/>
    <m/>
    <m/>
    <x v="0"/>
    <x v="0"/>
    <s v=""/>
  </r>
  <r>
    <n v="725"/>
    <m/>
    <x v="0"/>
    <x v="0"/>
    <m/>
    <m/>
    <m/>
    <m/>
    <m/>
    <m/>
    <x v="0"/>
    <x v="0"/>
    <s v=""/>
  </r>
  <r>
    <n v="726"/>
    <m/>
    <x v="0"/>
    <x v="0"/>
    <m/>
    <m/>
    <m/>
    <m/>
    <m/>
    <m/>
    <x v="0"/>
    <x v="0"/>
    <s v=""/>
  </r>
  <r>
    <n v="727"/>
    <m/>
    <x v="0"/>
    <x v="0"/>
    <m/>
    <m/>
    <m/>
    <m/>
    <m/>
    <m/>
    <x v="0"/>
    <x v="0"/>
    <s v=""/>
  </r>
  <r>
    <n v="728"/>
    <m/>
    <x v="0"/>
    <x v="0"/>
    <m/>
    <m/>
    <m/>
    <m/>
    <m/>
    <m/>
    <x v="0"/>
    <x v="0"/>
    <s v=""/>
  </r>
  <r>
    <n v="729"/>
    <m/>
    <x v="0"/>
    <x v="0"/>
    <m/>
    <m/>
    <m/>
    <m/>
    <m/>
    <m/>
    <x v="0"/>
    <x v="0"/>
    <s v=""/>
  </r>
  <r>
    <n v="730"/>
    <m/>
    <x v="0"/>
    <x v="0"/>
    <m/>
    <m/>
    <m/>
    <m/>
    <m/>
    <m/>
    <x v="0"/>
    <x v="0"/>
    <s v=""/>
  </r>
  <r>
    <n v="731"/>
    <m/>
    <x v="0"/>
    <x v="0"/>
    <m/>
    <m/>
    <m/>
    <m/>
    <m/>
    <m/>
    <x v="0"/>
    <x v="0"/>
    <s v=""/>
  </r>
  <r>
    <n v="732"/>
    <m/>
    <x v="0"/>
    <x v="0"/>
    <m/>
    <m/>
    <m/>
    <m/>
    <m/>
    <m/>
    <x v="0"/>
    <x v="0"/>
    <s v=""/>
  </r>
  <r>
    <n v="733"/>
    <m/>
    <x v="0"/>
    <x v="0"/>
    <m/>
    <m/>
    <m/>
    <m/>
    <m/>
    <m/>
    <x v="0"/>
    <x v="0"/>
    <s v=""/>
  </r>
  <r>
    <n v="734"/>
    <m/>
    <x v="0"/>
    <x v="0"/>
    <m/>
    <m/>
    <m/>
    <m/>
    <m/>
    <m/>
    <x v="0"/>
    <x v="0"/>
    <s v=""/>
  </r>
  <r>
    <n v="735"/>
    <m/>
    <x v="0"/>
    <x v="0"/>
    <m/>
    <m/>
    <m/>
    <m/>
    <m/>
    <m/>
    <x v="0"/>
    <x v="0"/>
    <s v=""/>
  </r>
  <r>
    <n v="736"/>
    <m/>
    <x v="0"/>
    <x v="0"/>
    <m/>
    <m/>
    <m/>
    <m/>
    <m/>
    <m/>
    <x v="0"/>
    <x v="0"/>
    <s v=""/>
  </r>
  <r>
    <n v="737"/>
    <m/>
    <x v="0"/>
    <x v="0"/>
    <m/>
    <m/>
    <m/>
    <m/>
    <m/>
    <m/>
    <x v="0"/>
    <x v="0"/>
    <s v=""/>
  </r>
  <r>
    <n v="738"/>
    <m/>
    <x v="0"/>
    <x v="0"/>
    <m/>
    <m/>
    <m/>
    <m/>
    <m/>
    <m/>
    <x v="0"/>
    <x v="0"/>
    <s v=""/>
  </r>
  <r>
    <n v="739"/>
    <m/>
    <x v="0"/>
    <x v="0"/>
    <m/>
    <m/>
    <m/>
    <m/>
    <m/>
    <m/>
    <x v="0"/>
    <x v="0"/>
    <s v=""/>
  </r>
  <r>
    <n v="740"/>
    <m/>
    <x v="0"/>
    <x v="0"/>
    <m/>
    <m/>
    <m/>
    <m/>
    <m/>
    <m/>
    <x v="0"/>
    <x v="0"/>
    <s v=""/>
  </r>
  <r>
    <n v="741"/>
    <m/>
    <x v="0"/>
    <x v="0"/>
    <m/>
    <m/>
    <m/>
    <m/>
    <m/>
    <m/>
    <x v="0"/>
    <x v="0"/>
    <s v=""/>
  </r>
  <r>
    <n v="742"/>
    <m/>
    <x v="0"/>
    <x v="0"/>
    <m/>
    <m/>
    <m/>
    <m/>
    <m/>
    <m/>
    <x v="0"/>
    <x v="0"/>
    <s v=""/>
  </r>
  <r>
    <n v="743"/>
    <m/>
    <x v="0"/>
    <x v="0"/>
    <m/>
    <m/>
    <m/>
    <m/>
    <m/>
    <m/>
    <x v="0"/>
    <x v="0"/>
    <s v=""/>
  </r>
  <r>
    <n v="744"/>
    <m/>
    <x v="0"/>
    <x v="0"/>
    <m/>
    <m/>
    <m/>
    <m/>
    <m/>
    <m/>
    <x v="0"/>
    <x v="0"/>
    <s v=""/>
  </r>
  <r>
    <n v="745"/>
    <m/>
    <x v="0"/>
    <x v="0"/>
    <m/>
    <m/>
    <m/>
    <m/>
    <m/>
    <m/>
    <x v="0"/>
    <x v="0"/>
    <s v=""/>
  </r>
  <r>
    <n v="746"/>
    <m/>
    <x v="0"/>
    <x v="0"/>
    <m/>
    <m/>
    <m/>
    <m/>
    <m/>
    <m/>
    <x v="0"/>
    <x v="0"/>
    <s v=""/>
  </r>
  <r>
    <n v="747"/>
    <m/>
    <x v="0"/>
    <x v="0"/>
    <m/>
    <m/>
    <m/>
    <m/>
    <m/>
    <m/>
    <x v="0"/>
    <x v="0"/>
    <s v=""/>
  </r>
  <r>
    <n v="748"/>
    <m/>
    <x v="0"/>
    <x v="0"/>
    <m/>
    <m/>
    <m/>
    <m/>
    <m/>
    <m/>
    <x v="0"/>
    <x v="0"/>
    <s v=""/>
  </r>
  <r>
    <n v="749"/>
    <m/>
    <x v="0"/>
    <x v="0"/>
    <m/>
    <m/>
    <m/>
    <m/>
    <m/>
    <m/>
    <x v="0"/>
    <x v="0"/>
    <s v=""/>
  </r>
  <r>
    <n v="750"/>
    <m/>
    <x v="0"/>
    <x v="0"/>
    <m/>
    <m/>
    <m/>
    <m/>
    <m/>
    <m/>
    <x v="0"/>
    <x v="0"/>
    <s v=""/>
  </r>
  <r>
    <n v="751"/>
    <m/>
    <x v="0"/>
    <x v="0"/>
    <m/>
    <m/>
    <m/>
    <m/>
    <m/>
    <m/>
    <x v="0"/>
    <x v="0"/>
    <s v=""/>
  </r>
  <r>
    <n v="752"/>
    <m/>
    <x v="0"/>
    <x v="0"/>
    <m/>
    <m/>
    <m/>
    <m/>
    <m/>
    <m/>
    <x v="0"/>
    <x v="0"/>
    <s v=""/>
  </r>
  <r>
    <n v="753"/>
    <m/>
    <x v="0"/>
    <x v="0"/>
    <m/>
    <m/>
    <m/>
    <m/>
    <m/>
    <m/>
    <x v="0"/>
    <x v="0"/>
    <s v=""/>
  </r>
  <r>
    <n v="754"/>
    <m/>
    <x v="0"/>
    <x v="0"/>
    <m/>
    <m/>
    <m/>
    <m/>
    <m/>
    <m/>
    <x v="0"/>
    <x v="0"/>
    <s v=""/>
  </r>
  <r>
    <n v="755"/>
    <m/>
    <x v="0"/>
    <x v="0"/>
    <m/>
    <m/>
    <m/>
    <m/>
    <m/>
    <m/>
    <x v="0"/>
    <x v="0"/>
    <s v=""/>
  </r>
  <r>
    <n v="756"/>
    <m/>
    <x v="0"/>
    <x v="0"/>
    <m/>
    <m/>
    <m/>
    <m/>
    <m/>
    <m/>
    <x v="0"/>
    <x v="0"/>
    <s v=""/>
  </r>
  <r>
    <n v="757"/>
    <m/>
    <x v="0"/>
    <x v="0"/>
    <m/>
    <m/>
    <m/>
    <m/>
    <m/>
    <m/>
    <x v="0"/>
    <x v="0"/>
    <s v=""/>
  </r>
  <r>
    <n v="758"/>
    <m/>
    <x v="0"/>
    <x v="0"/>
    <m/>
    <m/>
    <m/>
    <m/>
    <m/>
    <m/>
    <x v="0"/>
    <x v="0"/>
    <s v=""/>
  </r>
  <r>
    <n v="759"/>
    <m/>
    <x v="0"/>
    <x v="0"/>
    <m/>
    <m/>
    <m/>
    <m/>
    <m/>
    <m/>
    <x v="0"/>
    <x v="0"/>
    <s v=""/>
  </r>
  <r>
    <n v="760"/>
    <m/>
    <x v="0"/>
    <x v="0"/>
    <m/>
    <m/>
    <m/>
    <m/>
    <m/>
    <m/>
    <x v="0"/>
    <x v="0"/>
    <s v=""/>
  </r>
  <r>
    <n v="761"/>
    <m/>
    <x v="0"/>
    <x v="0"/>
    <m/>
    <m/>
    <m/>
    <m/>
    <m/>
    <m/>
    <x v="0"/>
    <x v="0"/>
    <s v=""/>
  </r>
  <r>
    <n v="762"/>
    <m/>
    <x v="0"/>
    <x v="0"/>
    <m/>
    <m/>
    <m/>
    <m/>
    <m/>
    <m/>
    <x v="0"/>
    <x v="0"/>
    <s v=""/>
  </r>
  <r>
    <n v="763"/>
    <m/>
    <x v="0"/>
    <x v="0"/>
    <m/>
    <m/>
    <m/>
    <m/>
    <m/>
    <m/>
    <x v="0"/>
    <x v="0"/>
    <s v=""/>
  </r>
  <r>
    <n v="764"/>
    <m/>
    <x v="0"/>
    <x v="0"/>
    <m/>
    <m/>
    <m/>
    <m/>
    <m/>
    <m/>
    <x v="0"/>
    <x v="0"/>
    <s v=""/>
  </r>
  <r>
    <n v="765"/>
    <m/>
    <x v="0"/>
    <x v="0"/>
    <m/>
    <m/>
    <m/>
    <m/>
    <m/>
    <m/>
    <x v="0"/>
    <x v="0"/>
    <s v=""/>
  </r>
  <r>
    <n v="766"/>
    <m/>
    <x v="0"/>
    <x v="0"/>
    <m/>
    <m/>
    <m/>
    <m/>
    <m/>
    <m/>
    <x v="0"/>
    <x v="0"/>
    <s v=""/>
  </r>
  <r>
    <n v="767"/>
    <m/>
    <x v="0"/>
    <x v="0"/>
    <m/>
    <m/>
    <m/>
    <m/>
    <m/>
    <m/>
    <x v="0"/>
    <x v="0"/>
    <s v=""/>
  </r>
  <r>
    <n v="768"/>
    <m/>
    <x v="0"/>
    <x v="0"/>
    <m/>
    <m/>
    <m/>
    <m/>
    <m/>
    <m/>
    <x v="0"/>
    <x v="0"/>
    <s v=""/>
  </r>
  <r>
    <n v="769"/>
    <m/>
    <x v="0"/>
    <x v="0"/>
    <m/>
    <m/>
    <m/>
    <m/>
    <m/>
    <m/>
    <x v="0"/>
    <x v="0"/>
    <s v=""/>
  </r>
  <r>
    <n v="770"/>
    <m/>
    <x v="0"/>
    <x v="0"/>
    <m/>
    <m/>
    <m/>
    <m/>
    <m/>
    <m/>
    <x v="0"/>
    <x v="0"/>
    <s v=""/>
  </r>
  <r>
    <n v="771"/>
    <m/>
    <x v="0"/>
    <x v="0"/>
    <m/>
    <m/>
    <m/>
    <m/>
    <m/>
    <m/>
    <x v="0"/>
    <x v="0"/>
    <s v=""/>
  </r>
  <r>
    <n v="772"/>
    <m/>
    <x v="0"/>
    <x v="0"/>
    <m/>
    <m/>
    <m/>
    <m/>
    <m/>
    <m/>
    <x v="0"/>
    <x v="0"/>
    <s v=""/>
  </r>
  <r>
    <n v="773"/>
    <m/>
    <x v="0"/>
    <x v="0"/>
    <m/>
    <m/>
    <m/>
    <m/>
    <m/>
    <m/>
    <x v="0"/>
    <x v="0"/>
    <s v=""/>
  </r>
  <r>
    <n v="774"/>
    <m/>
    <x v="0"/>
    <x v="0"/>
    <m/>
    <m/>
    <m/>
    <m/>
    <m/>
    <m/>
    <x v="0"/>
    <x v="0"/>
    <s v=""/>
  </r>
  <r>
    <n v="775"/>
    <m/>
    <x v="0"/>
    <x v="0"/>
    <m/>
    <m/>
    <m/>
    <m/>
    <m/>
    <m/>
    <x v="0"/>
    <x v="0"/>
    <s v=""/>
  </r>
  <r>
    <n v="776"/>
    <m/>
    <x v="0"/>
    <x v="0"/>
    <m/>
    <m/>
    <m/>
    <m/>
    <m/>
    <m/>
    <x v="0"/>
    <x v="0"/>
    <s v=""/>
  </r>
  <r>
    <n v="777"/>
    <m/>
    <x v="0"/>
    <x v="0"/>
    <m/>
    <m/>
    <m/>
    <m/>
    <m/>
    <m/>
    <x v="0"/>
    <x v="0"/>
    <s v=""/>
  </r>
  <r>
    <n v="778"/>
    <m/>
    <x v="0"/>
    <x v="0"/>
    <m/>
    <m/>
    <m/>
    <m/>
    <m/>
    <m/>
    <x v="0"/>
    <x v="0"/>
    <s v=""/>
  </r>
  <r>
    <n v="779"/>
    <m/>
    <x v="0"/>
    <x v="0"/>
    <m/>
    <m/>
    <m/>
    <m/>
    <m/>
    <m/>
    <x v="0"/>
    <x v="0"/>
    <s v=""/>
  </r>
  <r>
    <n v="780"/>
    <s v="Pedro Fernandes"/>
    <x v="1"/>
    <x v="1"/>
    <m/>
    <s v="x"/>
    <m/>
    <s v="x"/>
    <m/>
    <m/>
    <x v="8"/>
    <x v="4"/>
    <s v="x"/>
  </r>
  <r>
    <n v="781"/>
    <m/>
    <x v="0"/>
    <x v="0"/>
    <m/>
    <m/>
    <m/>
    <m/>
    <m/>
    <m/>
    <x v="0"/>
    <x v="0"/>
    <s v=""/>
  </r>
  <r>
    <n v="782"/>
    <m/>
    <x v="0"/>
    <x v="0"/>
    <m/>
    <m/>
    <m/>
    <m/>
    <m/>
    <m/>
    <x v="0"/>
    <x v="0"/>
    <s v=""/>
  </r>
  <r>
    <n v="783"/>
    <m/>
    <x v="0"/>
    <x v="0"/>
    <m/>
    <m/>
    <m/>
    <m/>
    <m/>
    <m/>
    <x v="0"/>
    <x v="0"/>
    <s v=""/>
  </r>
  <r>
    <n v="784"/>
    <m/>
    <x v="0"/>
    <x v="0"/>
    <m/>
    <m/>
    <m/>
    <m/>
    <m/>
    <m/>
    <x v="0"/>
    <x v="0"/>
    <s v=""/>
  </r>
  <r>
    <n v="785"/>
    <m/>
    <x v="0"/>
    <x v="0"/>
    <m/>
    <m/>
    <m/>
    <m/>
    <m/>
    <m/>
    <x v="0"/>
    <x v="0"/>
    <s v=""/>
  </r>
  <r>
    <n v="786"/>
    <m/>
    <x v="0"/>
    <x v="0"/>
    <m/>
    <m/>
    <m/>
    <m/>
    <m/>
    <m/>
    <x v="0"/>
    <x v="0"/>
    <s v=""/>
  </r>
  <r>
    <n v="787"/>
    <m/>
    <x v="0"/>
    <x v="0"/>
    <m/>
    <m/>
    <m/>
    <m/>
    <m/>
    <m/>
    <x v="0"/>
    <x v="0"/>
    <s v=""/>
  </r>
  <r>
    <n v="788"/>
    <m/>
    <x v="0"/>
    <x v="0"/>
    <m/>
    <m/>
    <m/>
    <m/>
    <m/>
    <m/>
    <x v="0"/>
    <x v="0"/>
    <s v=""/>
  </r>
  <r>
    <n v="789"/>
    <m/>
    <x v="0"/>
    <x v="0"/>
    <m/>
    <m/>
    <m/>
    <m/>
    <m/>
    <m/>
    <x v="0"/>
    <x v="0"/>
    <s v=""/>
  </r>
  <r>
    <n v="790"/>
    <m/>
    <x v="0"/>
    <x v="0"/>
    <m/>
    <m/>
    <m/>
    <m/>
    <m/>
    <m/>
    <x v="0"/>
    <x v="0"/>
    <s v=""/>
  </r>
  <r>
    <n v="791"/>
    <m/>
    <x v="0"/>
    <x v="0"/>
    <m/>
    <m/>
    <m/>
    <m/>
    <m/>
    <m/>
    <x v="0"/>
    <x v="0"/>
    <s v=""/>
  </r>
  <r>
    <n v="792"/>
    <m/>
    <x v="0"/>
    <x v="0"/>
    <m/>
    <m/>
    <m/>
    <m/>
    <m/>
    <m/>
    <x v="0"/>
    <x v="0"/>
    <s v=""/>
  </r>
  <r>
    <n v="793"/>
    <m/>
    <x v="0"/>
    <x v="0"/>
    <m/>
    <m/>
    <m/>
    <m/>
    <m/>
    <m/>
    <x v="0"/>
    <x v="0"/>
    <s v=""/>
  </r>
  <r>
    <n v="794"/>
    <m/>
    <x v="0"/>
    <x v="0"/>
    <m/>
    <m/>
    <m/>
    <m/>
    <m/>
    <m/>
    <x v="0"/>
    <x v="0"/>
    <s v=""/>
  </r>
  <r>
    <n v="795"/>
    <m/>
    <x v="0"/>
    <x v="0"/>
    <m/>
    <m/>
    <m/>
    <m/>
    <m/>
    <m/>
    <x v="0"/>
    <x v="0"/>
    <s v=""/>
  </r>
  <r>
    <n v="796"/>
    <m/>
    <x v="0"/>
    <x v="0"/>
    <m/>
    <m/>
    <m/>
    <m/>
    <m/>
    <m/>
    <x v="0"/>
    <x v="0"/>
    <s v=""/>
  </r>
  <r>
    <n v="797"/>
    <m/>
    <x v="0"/>
    <x v="0"/>
    <m/>
    <m/>
    <m/>
    <m/>
    <m/>
    <m/>
    <x v="0"/>
    <x v="0"/>
    <s v=""/>
  </r>
  <r>
    <n v="798"/>
    <m/>
    <x v="0"/>
    <x v="0"/>
    <m/>
    <m/>
    <m/>
    <m/>
    <m/>
    <m/>
    <x v="0"/>
    <x v="0"/>
    <s v=""/>
  </r>
  <r>
    <n v="799"/>
    <m/>
    <x v="0"/>
    <x v="0"/>
    <m/>
    <m/>
    <m/>
    <m/>
    <m/>
    <m/>
    <x v="0"/>
    <x v="0"/>
    <s v=""/>
  </r>
  <r>
    <n v="800"/>
    <m/>
    <x v="0"/>
    <x v="0"/>
    <m/>
    <m/>
    <m/>
    <m/>
    <m/>
    <m/>
    <x v="0"/>
    <x v="0"/>
    <s v=""/>
  </r>
  <r>
    <n v="801"/>
    <m/>
    <x v="0"/>
    <x v="0"/>
    <m/>
    <m/>
    <m/>
    <m/>
    <m/>
    <m/>
    <x v="0"/>
    <x v="0"/>
    <s v=""/>
  </r>
  <r>
    <n v="802"/>
    <m/>
    <x v="0"/>
    <x v="0"/>
    <m/>
    <m/>
    <m/>
    <m/>
    <m/>
    <m/>
    <x v="0"/>
    <x v="0"/>
    <s v=""/>
  </r>
  <r>
    <n v="803"/>
    <m/>
    <x v="0"/>
    <x v="0"/>
    <m/>
    <m/>
    <m/>
    <m/>
    <m/>
    <m/>
    <x v="0"/>
    <x v="0"/>
    <s v=""/>
  </r>
  <r>
    <n v="804"/>
    <m/>
    <x v="0"/>
    <x v="0"/>
    <m/>
    <m/>
    <m/>
    <m/>
    <m/>
    <m/>
    <x v="0"/>
    <x v="0"/>
    <s v=""/>
  </r>
  <r>
    <n v="805"/>
    <m/>
    <x v="0"/>
    <x v="0"/>
    <m/>
    <m/>
    <m/>
    <m/>
    <m/>
    <m/>
    <x v="0"/>
    <x v="0"/>
    <s v=""/>
  </r>
  <r>
    <n v="806"/>
    <m/>
    <x v="0"/>
    <x v="0"/>
    <m/>
    <m/>
    <m/>
    <m/>
    <m/>
    <m/>
    <x v="0"/>
    <x v="0"/>
    <s v=""/>
  </r>
  <r>
    <n v="807"/>
    <m/>
    <x v="0"/>
    <x v="0"/>
    <m/>
    <m/>
    <m/>
    <m/>
    <m/>
    <m/>
    <x v="0"/>
    <x v="0"/>
    <s v=""/>
  </r>
  <r>
    <n v="808"/>
    <m/>
    <x v="0"/>
    <x v="0"/>
    <m/>
    <m/>
    <m/>
    <m/>
    <m/>
    <m/>
    <x v="0"/>
    <x v="0"/>
    <s v=""/>
  </r>
  <r>
    <n v="809"/>
    <m/>
    <x v="0"/>
    <x v="0"/>
    <m/>
    <m/>
    <m/>
    <m/>
    <m/>
    <m/>
    <x v="0"/>
    <x v="0"/>
    <s v=""/>
  </r>
  <r>
    <n v="810"/>
    <m/>
    <x v="0"/>
    <x v="0"/>
    <m/>
    <m/>
    <m/>
    <m/>
    <m/>
    <m/>
    <x v="0"/>
    <x v="0"/>
    <s v=""/>
  </r>
  <r>
    <n v="811"/>
    <m/>
    <x v="0"/>
    <x v="0"/>
    <m/>
    <m/>
    <m/>
    <m/>
    <m/>
    <m/>
    <x v="0"/>
    <x v="0"/>
    <s v=""/>
  </r>
  <r>
    <n v="812"/>
    <m/>
    <x v="0"/>
    <x v="0"/>
    <m/>
    <m/>
    <m/>
    <m/>
    <m/>
    <m/>
    <x v="0"/>
    <x v="0"/>
    <s v=""/>
  </r>
  <r>
    <n v="813"/>
    <m/>
    <x v="0"/>
    <x v="0"/>
    <m/>
    <m/>
    <m/>
    <m/>
    <m/>
    <m/>
    <x v="0"/>
    <x v="0"/>
    <s v=""/>
  </r>
  <r>
    <n v="814"/>
    <m/>
    <x v="0"/>
    <x v="0"/>
    <m/>
    <m/>
    <m/>
    <m/>
    <m/>
    <m/>
    <x v="0"/>
    <x v="0"/>
    <s v=""/>
  </r>
  <r>
    <n v="815"/>
    <m/>
    <x v="0"/>
    <x v="0"/>
    <m/>
    <m/>
    <m/>
    <m/>
    <m/>
    <m/>
    <x v="0"/>
    <x v="0"/>
    <s v=""/>
  </r>
  <r>
    <n v="816"/>
    <m/>
    <x v="0"/>
    <x v="0"/>
    <m/>
    <m/>
    <m/>
    <m/>
    <m/>
    <m/>
    <x v="0"/>
    <x v="0"/>
    <s v=""/>
  </r>
  <r>
    <n v="817"/>
    <m/>
    <x v="0"/>
    <x v="0"/>
    <m/>
    <m/>
    <m/>
    <m/>
    <m/>
    <m/>
    <x v="0"/>
    <x v="0"/>
    <s v=""/>
  </r>
  <r>
    <n v="818"/>
    <m/>
    <x v="0"/>
    <x v="0"/>
    <m/>
    <m/>
    <m/>
    <m/>
    <m/>
    <m/>
    <x v="0"/>
    <x v="0"/>
    <s v=""/>
  </r>
  <r>
    <n v="819"/>
    <m/>
    <x v="0"/>
    <x v="0"/>
    <m/>
    <m/>
    <m/>
    <m/>
    <m/>
    <m/>
    <x v="0"/>
    <x v="0"/>
    <s v=""/>
  </r>
  <r>
    <n v="820"/>
    <m/>
    <x v="0"/>
    <x v="0"/>
    <m/>
    <m/>
    <m/>
    <m/>
    <m/>
    <m/>
    <x v="0"/>
    <x v="0"/>
    <s v=""/>
  </r>
  <r>
    <n v="821"/>
    <m/>
    <x v="0"/>
    <x v="0"/>
    <m/>
    <m/>
    <m/>
    <m/>
    <m/>
    <m/>
    <x v="0"/>
    <x v="0"/>
    <s v=""/>
  </r>
  <r>
    <n v="822"/>
    <m/>
    <x v="0"/>
    <x v="0"/>
    <m/>
    <m/>
    <m/>
    <m/>
    <m/>
    <m/>
    <x v="0"/>
    <x v="0"/>
    <s v=""/>
  </r>
  <r>
    <n v="823"/>
    <m/>
    <x v="0"/>
    <x v="0"/>
    <m/>
    <m/>
    <m/>
    <m/>
    <m/>
    <m/>
    <x v="0"/>
    <x v="0"/>
    <s v=""/>
  </r>
  <r>
    <n v="824"/>
    <m/>
    <x v="0"/>
    <x v="0"/>
    <m/>
    <m/>
    <m/>
    <m/>
    <m/>
    <m/>
    <x v="0"/>
    <x v="0"/>
    <s v=""/>
  </r>
  <r>
    <n v="825"/>
    <m/>
    <x v="0"/>
    <x v="0"/>
    <m/>
    <m/>
    <m/>
    <m/>
    <m/>
    <m/>
    <x v="0"/>
    <x v="0"/>
    <s v=""/>
  </r>
  <r>
    <n v="826"/>
    <m/>
    <x v="0"/>
    <x v="0"/>
    <m/>
    <m/>
    <m/>
    <m/>
    <m/>
    <m/>
    <x v="0"/>
    <x v="0"/>
    <s v=""/>
  </r>
  <r>
    <n v="827"/>
    <m/>
    <x v="0"/>
    <x v="0"/>
    <m/>
    <m/>
    <m/>
    <m/>
    <m/>
    <m/>
    <x v="0"/>
    <x v="0"/>
    <s v=""/>
  </r>
  <r>
    <n v="828"/>
    <m/>
    <x v="0"/>
    <x v="0"/>
    <m/>
    <m/>
    <m/>
    <m/>
    <m/>
    <m/>
    <x v="0"/>
    <x v="0"/>
    <s v=""/>
  </r>
  <r>
    <n v="829"/>
    <m/>
    <x v="0"/>
    <x v="0"/>
    <m/>
    <m/>
    <m/>
    <m/>
    <m/>
    <m/>
    <x v="0"/>
    <x v="0"/>
    <s v=""/>
  </r>
  <r>
    <n v="830"/>
    <m/>
    <x v="0"/>
    <x v="0"/>
    <m/>
    <m/>
    <m/>
    <m/>
    <m/>
    <m/>
    <x v="0"/>
    <x v="0"/>
    <s v=""/>
  </r>
  <r>
    <n v="831"/>
    <m/>
    <x v="0"/>
    <x v="0"/>
    <m/>
    <m/>
    <m/>
    <m/>
    <m/>
    <m/>
    <x v="0"/>
    <x v="0"/>
    <s v=""/>
  </r>
  <r>
    <n v="832"/>
    <m/>
    <x v="0"/>
    <x v="0"/>
    <m/>
    <m/>
    <m/>
    <m/>
    <m/>
    <m/>
    <x v="0"/>
    <x v="0"/>
    <s v=""/>
  </r>
  <r>
    <n v="833"/>
    <m/>
    <x v="0"/>
    <x v="0"/>
    <m/>
    <m/>
    <m/>
    <m/>
    <m/>
    <m/>
    <x v="0"/>
    <x v="0"/>
    <s v=""/>
  </r>
  <r>
    <n v="834"/>
    <s v="Cláudia Fonseca"/>
    <x v="2"/>
    <x v="1"/>
    <s v="x"/>
    <s v="x"/>
    <m/>
    <s v="x"/>
    <m/>
    <m/>
    <x v="2"/>
    <x v="4"/>
    <s v="x"/>
  </r>
  <r>
    <n v="835"/>
    <m/>
    <x v="0"/>
    <x v="0"/>
    <m/>
    <m/>
    <m/>
    <m/>
    <m/>
    <m/>
    <x v="0"/>
    <x v="0"/>
    <s v=""/>
  </r>
  <r>
    <n v="836"/>
    <m/>
    <x v="0"/>
    <x v="0"/>
    <m/>
    <m/>
    <m/>
    <m/>
    <m/>
    <m/>
    <x v="0"/>
    <x v="0"/>
    <s v=""/>
  </r>
  <r>
    <n v="837"/>
    <m/>
    <x v="0"/>
    <x v="0"/>
    <m/>
    <m/>
    <m/>
    <m/>
    <m/>
    <m/>
    <x v="0"/>
    <x v="0"/>
    <s v=""/>
  </r>
  <r>
    <n v="838"/>
    <m/>
    <x v="0"/>
    <x v="0"/>
    <m/>
    <m/>
    <m/>
    <m/>
    <m/>
    <m/>
    <x v="0"/>
    <x v="0"/>
    <s v=""/>
  </r>
  <r>
    <n v="839"/>
    <m/>
    <x v="0"/>
    <x v="0"/>
    <m/>
    <m/>
    <m/>
    <m/>
    <m/>
    <m/>
    <x v="0"/>
    <x v="0"/>
    <s v=""/>
  </r>
  <r>
    <n v="840"/>
    <s v="José Santos"/>
    <x v="1"/>
    <x v="1"/>
    <m/>
    <m/>
    <m/>
    <m/>
    <m/>
    <m/>
    <x v="2"/>
    <x v="4"/>
    <s v="x"/>
  </r>
  <r>
    <n v="841"/>
    <m/>
    <x v="0"/>
    <x v="0"/>
    <m/>
    <m/>
    <m/>
    <m/>
    <m/>
    <m/>
    <x v="0"/>
    <x v="0"/>
    <s v=""/>
  </r>
  <r>
    <n v="842"/>
    <m/>
    <x v="0"/>
    <x v="0"/>
    <m/>
    <m/>
    <m/>
    <m/>
    <m/>
    <m/>
    <x v="0"/>
    <x v="0"/>
    <s v=""/>
  </r>
  <r>
    <n v="843"/>
    <m/>
    <x v="0"/>
    <x v="0"/>
    <m/>
    <m/>
    <m/>
    <m/>
    <m/>
    <m/>
    <x v="0"/>
    <x v="0"/>
    <s v=""/>
  </r>
  <r>
    <n v="844"/>
    <m/>
    <x v="0"/>
    <x v="0"/>
    <m/>
    <m/>
    <m/>
    <m/>
    <m/>
    <m/>
    <x v="0"/>
    <x v="0"/>
    <s v=""/>
  </r>
  <r>
    <n v="845"/>
    <m/>
    <x v="0"/>
    <x v="0"/>
    <m/>
    <m/>
    <m/>
    <m/>
    <m/>
    <m/>
    <x v="0"/>
    <x v="0"/>
    <s v=""/>
  </r>
  <r>
    <n v="846"/>
    <m/>
    <x v="0"/>
    <x v="0"/>
    <m/>
    <m/>
    <m/>
    <m/>
    <m/>
    <m/>
    <x v="0"/>
    <x v="0"/>
    <s v=""/>
  </r>
  <r>
    <n v="847"/>
    <m/>
    <x v="0"/>
    <x v="0"/>
    <m/>
    <m/>
    <m/>
    <m/>
    <m/>
    <m/>
    <x v="0"/>
    <x v="0"/>
    <s v=""/>
  </r>
  <r>
    <n v="848"/>
    <m/>
    <x v="0"/>
    <x v="0"/>
    <m/>
    <m/>
    <m/>
    <m/>
    <m/>
    <m/>
    <x v="0"/>
    <x v="0"/>
    <s v=""/>
  </r>
  <r>
    <n v="849"/>
    <m/>
    <x v="0"/>
    <x v="0"/>
    <m/>
    <m/>
    <m/>
    <m/>
    <m/>
    <m/>
    <x v="0"/>
    <x v="0"/>
    <s v=""/>
  </r>
  <r>
    <n v="850"/>
    <m/>
    <x v="0"/>
    <x v="0"/>
    <m/>
    <m/>
    <m/>
    <m/>
    <m/>
    <m/>
    <x v="0"/>
    <x v="0"/>
    <s v=""/>
  </r>
  <r>
    <n v="851"/>
    <m/>
    <x v="0"/>
    <x v="0"/>
    <m/>
    <m/>
    <m/>
    <m/>
    <m/>
    <m/>
    <x v="0"/>
    <x v="0"/>
    <s v=""/>
  </r>
  <r>
    <n v="852"/>
    <m/>
    <x v="0"/>
    <x v="0"/>
    <m/>
    <m/>
    <m/>
    <m/>
    <m/>
    <m/>
    <x v="0"/>
    <x v="0"/>
    <s v=""/>
  </r>
  <r>
    <n v="853"/>
    <m/>
    <x v="0"/>
    <x v="0"/>
    <m/>
    <m/>
    <m/>
    <m/>
    <m/>
    <m/>
    <x v="0"/>
    <x v="0"/>
    <s v=""/>
  </r>
  <r>
    <n v="854"/>
    <m/>
    <x v="0"/>
    <x v="0"/>
    <m/>
    <m/>
    <m/>
    <m/>
    <m/>
    <m/>
    <x v="0"/>
    <x v="0"/>
    <s v=""/>
  </r>
  <r>
    <n v="855"/>
    <m/>
    <x v="0"/>
    <x v="0"/>
    <m/>
    <m/>
    <m/>
    <m/>
    <m/>
    <m/>
    <x v="0"/>
    <x v="0"/>
    <s v=""/>
  </r>
  <r>
    <n v="856"/>
    <m/>
    <x v="0"/>
    <x v="0"/>
    <m/>
    <m/>
    <m/>
    <m/>
    <m/>
    <m/>
    <x v="0"/>
    <x v="0"/>
    <s v=""/>
  </r>
  <r>
    <n v="857"/>
    <m/>
    <x v="0"/>
    <x v="0"/>
    <m/>
    <m/>
    <m/>
    <m/>
    <m/>
    <m/>
    <x v="0"/>
    <x v="0"/>
    <s v=""/>
  </r>
  <r>
    <n v="858"/>
    <m/>
    <x v="0"/>
    <x v="0"/>
    <m/>
    <m/>
    <m/>
    <m/>
    <m/>
    <m/>
    <x v="0"/>
    <x v="0"/>
    <s v=""/>
  </r>
  <r>
    <n v="859"/>
    <m/>
    <x v="0"/>
    <x v="0"/>
    <m/>
    <m/>
    <m/>
    <m/>
    <m/>
    <m/>
    <x v="0"/>
    <x v="0"/>
    <s v=""/>
  </r>
  <r>
    <n v="860"/>
    <m/>
    <x v="0"/>
    <x v="0"/>
    <m/>
    <m/>
    <m/>
    <m/>
    <m/>
    <m/>
    <x v="0"/>
    <x v="0"/>
    <s v=""/>
  </r>
  <r>
    <n v="861"/>
    <m/>
    <x v="0"/>
    <x v="0"/>
    <m/>
    <m/>
    <m/>
    <m/>
    <m/>
    <m/>
    <x v="0"/>
    <x v="0"/>
    <s v=""/>
  </r>
  <r>
    <n v="862"/>
    <m/>
    <x v="0"/>
    <x v="0"/>
    <m/>
    <m/>
    <m/>
    <m/>
    <m/>
    <m/>
    <x v="0"/>
    <x v="0"/>
    <s v=""/>
  </r>
  <r>
    <n v="863"/>
    <m/>
    <x v="0"/>
    <x v="0"/>
    <m/>
    <m/>
    <m/>
    <m/>
    <m/>
    <m/>
    <x v="0"/>
    <x v="0"/>
    <s v=""/>
  </r>
  <r>
    <n v="864"/>
    <m/>
    <x v="0"/>
    <x v="0"/>
    <m/>
    <m/>
    <m/>
    <m/>
    <m/>
    <m/>
    <x v="0"/>
    <x v="0"/>
    <s v=""/>
  </r>
  <r>
    <n v="865"/>
    <m/>
    <x v="0"/>
    <x v="0"/>
    <m/>
    <m/>
    <m/>
    <m/>
    <m/>
    <m/>
    <x v="0"/>
    <x v="0"/>
    <s v=""/>
  </r>
  <r>
    <n v="866"/>
    <m/>
    <x v="0"/>
    <x v="0"/>
    <m/>
    <m/>
    <m/>
    <m/>
    <m/>
    <m/>
    <x v="0"/>
    <x v="0"/>
    <s v=""/>
  </r>
  <r>
    <n v="867"/>
    <m/>
    <x v="0"/>
    <x v="0"/>
    <m/>
    <m/>
    <m/>
    <m/>
    <m/>
    <m/>
    <x v="0"/>
    <x v="0"/>
    <s v=""/>
  </r>
  <r>
    <n v="868"/>
    <m/>
    <x v="0"/>
    <x v="0"/>
    <m/>
    <m/>
    <m/>
    <m/>
    <m/>
    <m/>
    <x v="0"/>
    <x v="0"/>
    <s v=""/>
  </r>
  <r>
    <n v="869"/>
    <m/>
    <x v="0"/>
    <x v="0"/>
    <m/>
    <m/>
    <m/>
    <m/>
    <m/>
    <m/>
    <x v="0"/>
    <x v="0"/>
    <s v=""/>
  </r>
  <r>
    <n v="870"/>
    <m/>
    <x v="0"/>
    <x v="0"/>
    <m/>
    <m/>
    <m/>
    <m/>
    <m/>
    <m/>
    <x v="0"/>
    <x v="0"/>
    <s v=""/>
  </r>
  <r>
    <n v="871"/>
    <m/>
    <x v="0"/>
    <x v="0"/>
    <m/>
    <m/>
    <m/>
    <m/>
    <m/>
    <m/>
    <x v="0"/>
    <x v="0"/>
    <s v=""/>
  </r>
  <r>
    <n v="872"/>
    <m/>
    <x v="0"/>
    <x v="0"/>
    <m/>
    <m/>
    <m/>
    <m/>
    <m/>
    <m/>
    <x v="0"/>
    <x v="0"/>
    <s v=""/>
  </r>
  <r>
    <n v="873"/>
    <m/>
    <x v="0"/>
    <x v="0"/>
    <m/>
    <m/>
    <m/>
    <m/>
    <m/>
    <m/>
    <x v="0"/>
    <x v="0"/>
    <s v=""/>
  </r>
  <r>
    <n v="874"/>
    <m/>
    <x v="0"/>
    <x v="0"/>
    <m/>
    <m/>
    <m/>
    <m/>
    <m/>
    <m/>
    <x v="0"/>
    <x v="0"/>
    <s v=""/>
  </r>
  <r>
    <n v="875"/>
    <m/>
    <x v="0"/>
    <x v="0"/>
    <m/>
    <m/>
    <m/>
    <m/>
    <m/>
    <m/>
    <x v="0"/>
    <x v="0"/>
    <s v=""/>
  </r>
  <r>
    <n v="876"/>
    <m/>
    <x v="0"/>
    <x v="0"/>
    <m/>
    <m/>
    <m/>
    <m/>
    <m/>
    <m/>
    <x v="0"/>
    <x v="0"/>
    <s v=""/>
  </r>
  <r>
    <n v="877"/>
    <m/>
    <x v="0"/>
    <x v="0"/>
    <m/>
    <m/>
    <m/>
    <m/>
    <m/>
    <m/>
    <x v="0"/>
    <x v="0"/>
    <s v=""/>
  </r>
  <r>
    <n v="878"/>
    <m/>
    <x v="0"/>
    <x v="0"/>
    <m/>
    <m/>
    <m/>
    <m/>
    <m/>
    <m/>
    <x v="0"/>
    <x v="0"/>
    <s v=""/>
  </r>
  <r>
    <n v="879"/>
    <m/>
    <x v="0"/>
    <x v="0"/>
    <m/>
    <m/>
    <m/>
    <m/>
    <m/>
    <m/>
    <x v="0"/>
    <x v="0"/>
    <s v=""/>
  </r>
  <r>
    <n v="880"/>
    <m/>
    <x v="0"/>
    <x v="0"/>
    <m/>
    <m/>
    <m/>
    <m/>
    <m/>
    <m/>
    <x v="0"/>
    <x v="0"/>
    <s v=""/>
  </r>
  <r>
    <n v="881"/>
    <s v="Miguel Costa"/>
    <x v="1"/>
    <x v="1"/>
    <m/>
    <m/>
    <s v="x"/>
    <m/>
    <m/>
    <m/>
    <x v="4"/>
    <x v="4"/>
    <s v="x"/>
  </r>
  <r>
    <n v="882"/>
    <m/>
    <x v="0"/>
    <x v="0"/>
    <m/>
    <m/>
    <m/>
    <m/>
    <m/>
    <m/>
    <x v="0"/>
    <x v="0"/>
    <s v=""/>
  </r>
  <r>
    <n v="883"/>
    <s v="Rita Mimoso"/>
    <x v="0"/>
    <x v="0"/>
    <m/>
    <m/>
    <m/>
    <m/>
    <m/>
    <m/>
    <x v="0"/>
    <x v="0"/>
    <s v=""/>
  </r>
  <r>
    <n v="884"/>
    <m/>
    <x v="0"/>
    <x v="0"/>
    <m/>
    <m/>
    <m/>
    <m/>
    <m/>
    <m/>
    <x v="0"/>
    <x v="0"/>
    <s v=""/>
  </r>
  <r>
    <n v="885"/>
    <m/>
    <x v="0"/>
    <x v="0"/>
    <m/>
    <m/>
    <m/>
    <m/>
    <m/>
    <m/>
    <x v="0"/>
    <x v="0"/>
    <s v=""/>
  </r>
  <r>
    <n v="886"/>
    <m/>
    <x v="0"/>
    <x v="0"/>
    <m/>
    <m/>
    <m/>
    <m/>
    <m/>
    <m/>
    <x v="0"/>
    <x v="0"/>
    <s v=""/>
  </r>
  <r>
    <n v="887"/>
    <m/>
    <x v="0"/>
    <x v="0"/>
    <m/>
    <m/>
    <m/>
    <m/>
    <m/>
    <m/>
    <x v="0"/>
    <x v="0"/>
    <s v=""/>
  </r>
  <r>
    <n v="888"/>
    <m/>
    <x v="0"/>
    <x v="0"/>
    <m/>
    <m/>
    <m/>
    <m/>
    <m/>
    <m/>
    <x v="0"/>
    <x v="0"/>
    <s v=""/>
  </r>
  <r>
    <n v="889"/>
    <m/>
    <x v="0"/>
    <x v="0"/>
    <m/>
    <m/>
    <m/>
    <m/>
    <m/>
    <m/>
    <x v="0"/>
    <x v="0"/>
    <s v=""/>
  </r>
  <r>
    <n v="890"/>
    <s v="Madalena Carvalho"/>
    <x v="2"/>
    <x v="1"/>
    <m/>
    <m/>
    <m/>
    <s v="x"/>
    <m/>
    <m/>
    <x v="5"/>
    <x v="2"/>
    <s v="x"/>
  </r>
  <r>
    <n v="891"/>
    <m/>
    <x v="0"/>
    <x v="0"/>
    <m/>
    <m/>
    <m/>
    <m/>
    <m/>
    <m/>
    <x v="0"/>
    <x v="0"/>
    <s v=""/>
  </r>
  <r>
    <n v="892"/>
    <m/>
    <x v="0"/>
    <x v="0"/>
    <m/>
    <m/>
    <m/>
    <m/>
    <m/>
    <m/>
    <x v="0"/>
    <x v="0"/>
    <s v=""/>
  </r>
  <r>
    <n v="893"/>
    <m/>
    <x v="0"/>
    <x v="0"/>
    <m/>
    <m/>
    <m/>
    <m/>
    <m/>
    <m/>
    <x v="0"/>
    <x v="0"/>
    <s v=""/>
  </r>
  <r>
    <n v="894"/>
    <m/>
    <x v="0"/>
    <x v="0"/>
    <m/>
    <m/>
    <m/>
    <m/>
    <m/>
    <m/>
    <x v="0"/>
    <x v="0"/>
    <s v=""/>
  </r>
  <r>
    <n v="895"/>
    <m/>
    <x v="0"/>
    <x v="0"/>
    <m/>
    <m/>
    <m/>
    <m/>
    <m/>
    <m/>
    <x v="0"/>
    <x v="0"/>
    <s v=""/>
  </r>
  <r>
    <n v="896"/>
    <m/>
    <x v="0"/>
    <x v="0"/>
    <m/>
    <m/>
    <m/>
    <m/>
    <m/>
    <m/>
    <x v="0"/>
    <x v="0"/>
    <s v=""/>
  </r>
  <r>
    <n v="897"/>
    <m/>
    <x v="0"/>
    <x v="0"/>
    <m/>
    <m/>
    <m/>
    <m/>
    <m/>
    <m/>
    <x v="0"/>
    <x v="0"/>
    <s v=""/>
  </r>
  <r>
    <n v="898"/>
    <m/>
    <x v="0"/>
    <x v="0"/>
    <m/>
    <m/>
    <m/>
    <m/>
    <m/>
    <m/>
    <x v="0"/>
    <x v="0"/>
    <s v=""/>
  </r>
  <r>
    <n v="899"/>
    <m/>
    <x v="0"/>
    <x v="0"/>
    <m/>
    <m/>
    <m/>
    <m/>
    <m/>
    <m/>
    <x v="0"/>
    <x v="0"/>
    <s v=""/>
  </r>
  <r>
    <n v="900"/>
    <m/>
    <x v="0"/>
    <x v="0"/>
    <m/>
    <m/>
    <m/>
    <m/>
    <m/>
    <m/>
    <x v="0"/>
    <x v="0"/>
    <s v=""/>
  </r>
  <r>
    <n v="901"/>
    <m/>
    <x v="0"/>
    <x v="0"/>
    <m/>
    <m/>
    <m/>
    <m/>
    <m/>
    <m/>
    <x v="0"/>
    <x v="0"/>
    <s v=""/>
  </r>
  <r>
    <n v="902"/>
    <m/>
    <x v="0"/>
    <x v="0"/>
    <m/>
    <m/>
    <m/>
    <m/>
    <m/>
    <m/>
    <x v="0"/>
    <x v="0"/>
    <s v=""/>
  </r>
  <r>
    <n v="903"/>
    <m/>
    <x v="0"/>
    <x v="0"/>
    <m/>
    <m/>
    <m/>
    <m/>
    <m/>
    <m/>
    <x v="0"/>
    <x v="0"/>
    <s v=""/>
  </r>
  <r>
    <n v="904"/>
    <m/>
    <x v="0"/>
    <x v="0"/>
    <m/>
    <m/>
    <m/>
    <m/>
    <m/>
    <m/>
    <x v="0"/>
    <x v="0"/>
    <s v=""/>
  </r>
  <r>
    <n v="905"/>
    <m/>
    <x v="0"/>
    <x v="0"/>
    <m/>
    <m/>
    <m/>
    <m/>
    <m/>
    <m/>
    <x v="0"/>
    <x v="0"/>
    <s v=""/>
  </r>
  <r>
    <n v="906"/>
    <m/>
    <x v="0"/>
    <x v="0"/>
    <m/>
    <m/>
    <m/>
    <m/>
    <m/>
    <m/>
    <x v="0"/>
    <x v="0"/>
    <s v=""/>
  </r>
  <r>
    <n v="907"/>
    <m/>
    <x v="0"/>
    <x v="0"/>
    <m/>
    <m/>
    <m/>
    <m/>
    <m/>
    <m/>
    <x v="0"/>
    <x v="0"/>
    <s v=""/>
  </r>
  <r>
    <n v="908"/>
    <m/>
    <x v="0"/>
    <x v="0"/>
    <m/>
    <m/>
    <m/>
    <m/>
    <m/>
    <m/>
    <x v="0"/>
    <x v="0"/>
    <s v=""/>
  </r>
  <r>
    <n v="909"/>
    <m/>
    <x v="0"/>
    <x v="0"/>
    <m/>
    <m/>
    <m/>
    <m/>
    <m/>
    <m/>
    <x v="0"/>
    <x v="0"/>
    <s v=""/>
  </r>
  <r>
    <n v="910"/>
    <m/>
    <x v="0"/>
    <x v="0"/>
    <m/>
    <m/>
    <m/>
    <m/>
    <m/>
    <m/>
    <x v="0"/>
    <x v="0"/>
    <s v=""/>
  </r>
  <r>
    <n v="911"/>
    <m/>
    <x v="0"/>
    <x v="0"/>
    <m/>
    <m/>
    <m/>
    <m/>
    <m/>
    <m/>
    <x v="0"/>
    <x v="0"/>
    <s v=""/>
  </r>
  <r>
    <n v="912"/>
    <m/>
    <x v="0"/>
    <x v="0"/>
    <m/>
    <m/>
    <m/>
    <m/>
    <m/>
    <m/>
    <x v="0"/>
    <x v="0"/>
    <s v=""/>
  </r>
  <r>
    <n v="913"/>
    <m/>
    <x v="0"/>
    <x v="0"/>
    <m/>
    <m/>
    <m/>
    <m/>
    <m/>
    <m/>
    <x v="0"/>
    <x v="0"/>
    <s v=""/>
  </r>
  <r>
    <n v="914"/>
    <s v="Joana Cruz"/>
    <x v="0"/>
    <x v="0"/>
    <m/>
    <m/>
    <m/>
    <m/>
    <m/>
    <m/>
    <x v="0"/>
    <x v="0"/>
    <s v=""/>
  </r>
  <r>
    <n v="915"/>
    <m/>
    <x v="0"/>
    <x v="0"/>
    <m/>
    <m/>
    <m/>
    <m/>
    <m/>
    <m/>
    <x v="0"/>
    <x v="0"/>
    <s v=""/>
  </r>
  <r>
    <n v="916"/>
    <m/>
    <x v="0"/>
    <x v="0"/>
    <m/>
    <m/>
    <m/>
    <m/>
    <m/>
    <m/>
    <x v="0"/>
    <x v="0"/>
    <s v=""/>
  </r>
  <r>
    <n v="917"/>
    <m/>
    <x v="0"/>
    <x v="0"/>
    <m/>
    <m/>
    <m/>
    <m/>
    <m/>
    <m/>
    <x v="0"/>
    <x v="0"/>
    <s v=""/>
  </r>
  <r>
    <n v="918"/>
    <m/>
    <x v="0"/>
    <x v="0"/>
    <m/>
    <m/>
    <m/>
    <m/>
    <m/>
    <m/>
    <x v="0"/>
    <x v="0"/>
    <s v=""/>
  </r>
  <r>
    <n v="919"/>
    <m/>
    <x v="0"/>
    <x v="0"/>
    <m/>
    <m/>
    <m/>
    <m/>
    <m/>
    <m/>
    <x v="0"/>
    <x v="0"/>
    <s v=""/>
  </r>
  <r>
    <n v="920"/>
    <m/>
    <x v="0"/>
    <x v="0"/>
    <m/>
    <m/>
    <m/>
    <m/>
    <m/>
    <m/>
    <x v="0"/>
    <x v="0"/>
    <s v=""/>
  </r>
  <r>
    <n v="921"/>
    <m/>
    <x v="0"/>
    <x v="0"/>
    <m/>
    <m/>
    <m/>
    <m/>
    <m/>
    <m/>
    <x v="0"/>
    <x v="0"/>
    <s v=""/>
  </r>
  <r>
    <n v="922"/>
    <m/>
    <x v="0"/>
    <x v="0"/>
    <m/>
    <m/>
    <m/>
    <m/>
    <m/>
    <m/>
    <x v="0"/>
    <x v="0"/>
    <s v=""/>
  </r>
  <r>
    <n v="923"/>
    <m/>
    <x v="0"/>
    <x v="0"/>
    <m/>
    <m/>
    <m/>
    <m/>
    <m/>
    <m/>
    <x v="0"/>
    <x v="0"/>
    <s v=""/>
  </r>
  <r>
    <n v="924"/>
    <m/>
    <x v="0"/>
    <x v="0"/>
    <m/>
    <m/>
    <m/>
    <m/>
    <m/>
    <m/>
    <x v="0"/>
    <x v="0"/>
    <s v=""/>
  </r>
  <r>
    <n v="925"/>
    <m/>
    <x v="0"/>
    <x v="0"/>
    <m/>
    <m/>
    <m/>
    <m/>
    <m/>
    <m/>
    <x v="0"/>
    <x v="0"/>
    <s v=""/>
  </r>
  <r>
    <n v="926"/>
    <m/>
    <x v="0"/>
    <x v="0"/>
    <m/>
    <m/>
    <m/>
    <m/>
    <m/>
    <m/>
    <x v="0"/>
    <x v="0"/>
    <s v=""/>
  </r>
  <r>
    <n v="927"/>
    <m/>
    <x v="0"/>
    <x v="0"/>
    <m/>
    <m/>
    <m/>
    <m/>
    <m/>
    <m/>
    <x v="0"/>
    <x v="0"/>
    <s v=""/>
  </r>
  <r>
    <n v="928"/>
    <m/>
    <x v="0"/>
    <x v="0"/>
    <m/>
    <m/>
    <m/>
    <m/>
    <m/>
    <m/>
    <x v="0"/>
    <x v="0"/>
    <s v=""/>
  </r>
  <r>
    <n v="929"/>
    <m/>
    <x v="0"/>
    <x v="0"/>
    <m/>
    <m/>
    <m/>
    <m/>
    <m/>
    <m/>
    <x v="0"/>
    <x v="0"/>
    <s v=""/>
  </r>
  <r>
    <n v="930"/>
    <m/>
    <x v="0"/>
    <x v="0"/>
    <m/>
    <m/>
    <m/>
    <m/>
    <m/>
    <m/>
    <x v="0"/>
    <x v="0"/>
    <s v=""/>
  </r>
  <r>
    <n v="931"/>
    <m/>
    <x v="0"/>
    <x v="0"/>
    <m/>
    <m/>
    <m/>
    <m/>
    <m/>
    <m/>
    <x v="0"/>
    <x v="0"/>
    <s v=""/>
  </r>
  <r>
    <n v="932"/>
    <m/>
    <x v="0"/>
    <x v="0"/>
    <m/>
    <m/>
    <m/>
    <m/>
    <m/>
    <m/>
    <x v="0"/>
    <x v="0"/>
    <s v=""/>
  </r>
  <r>
    <n v="933"/>
    <m/>
    <x v="0"/>
    <x v="0"/>
    <m/>
    <m/>
    <m/>
    <m/>
    <m/>
    <m/>
    <x v="0"/>
    <x v="0"/>
    <s v=""/>
  </r>
  <r>
    <n v="934"/>
    <m/>
    <x v="0"/>
    <x v="0"/>
    <m/>
    <m/>
    <m/>
    <m/>
    <m/>
    <m/>
    <x v="0"/>
    <x v="0"/>
    <s v=""/>
  </r>
  <r>
    <n v="935"/>
    <m/>
    <x v="0"/>
    <x v="0"/>
    <m/>
    <m/>
    <m/>
    <m/>
    <m/>
    <m/>
    <x v="0"/>
    <x v="0"/>
    <s v=""/>
  </r>
  <r>
    <n v="936"/>
    <m/>
    <x v="0"/>
    <x v="0"/>
    <m/>
    <m/>
    <m/>
    <m/>
    <m/>
    <m/>
    <x v="0"/>
    <x v="0"/>
    <s v=""/>
  </r>
  <r>
    <n v="937"/>
    <m/>
    <x v="0"/>
    <x v="0"/>
    <m/>
    <m/>
    <m/>
    <m/>
    <m/>
    <m/>
    <x v="0"/>
    <x v="0"/>
    <s v=""/>
  </r>
  <r>
    <n v="938"/>
    <m/>
    <x v="0"/>
    <x v="0"/>
    <m/>
    <m/>
    <m/>
    <m/>
    <m/>
    <m/>
    <x v="0"/>
    <x v="0"/>
    <s v=""/>
  </r>
  <r>
    <n v="939"/>
    <m/>
    <x v="0"/>
    <x v="0"/>
    <m/>
    <m/>
    <m/>
    <m/>
    <m/>
    <m/>
    <x v="0"/>
    <x v="0"/>
    <s v=""/>
  </r>
  <r>
    <n v="940"/>
    <m/>
    <x v="0"/>
    <x v="0"/>
    <m/>
    <m/>
    <m/>
    <m/>
    <m/>
    <m/>
    <x v="0"/>
    <x v="0"/>
    <s v=""/>
  </r>
  <r>
    <n v="941"/>
    <m/>
    <x v="0"/>
    <x v="0"/>
    <m/>
    <m/>
    <m/>
    <m/>
    <m/>
    <m/>
    <x v="0"/>
    <x v="0"/>
    <s v=""/>
  </r>
  <r>
    <n v="942"/>
    <m/>
    <x v="0"/>
    <x v="0"/>
    <m/>
    <m/>
    <m/>
    <m/>
    <m/>
    <m/>
    <x v="0"/>
    <x v="0"/>
    <s v=""/>
  </r>
  <r>
    <n v="943"/>
    <m/>
    <x v="0"/>
    <x v="0"/>
    <m/>
    <m/>
    <m/>
    <m/>
    <m/>
    <m/>
    <x v="0"/>
    <x v="0"/>
    <s v=""/>
  </r>
  <r>
    <n v="944"/>
    <m/>
    <x v="0"/>
    <x v="0"/>
    <m/>
    <m/>
    <m/>
    <m/>
    <m/>
    <m/>
    <x v="0"/>
    <x v="0"/>
    <s v=""/>
  </r>
  <r>
    <n v="945"/>
    <m/>
    <x v="0"/>
    <x v="0"/>
    <m/>
    <m/>
    <m/>
    <m/>
    <m/>
    <m/>
    <x v="0"/>
    <x v="0"/>
    <s v=""/>
  </r>
  <r>
    <n v="946"/>
    <m/>
    <x v="0"/>
    <x v="0"/>
    <m/>
    <m/>
    <m/>
    <m/>
    <m/>
    <m/>
    <x v="0"/>
    <x v="0"/>
    <s v=""/>
  </r>
  <r>
    <n v="947"/>
    <m/>
    <x v="0"/>
    <x v="0"/>
    <m/>
    <m/>
    <m/>
    <m/>
    <m/>
    <m/>
    <x v="0"/>
    <x v="0"/>
    <s v=""/>
  </r>
  <r>
    <n v="948"/>
    <m/>
    <x v="0"/>
    <x v="0"/>
    <m/>
    <m/>
    <m/>
    <m/>
    <m/>
    <m/>
    <x v="0"/>
    <x v="0"/>
    <s v=""/>
  </r>
  <r>
    <n v="949"/>
    <m/>
    <x v="0"/>
    <x v="0"/>
    <m/>
    <m/>
    <m/>
    <m/>
    <m/>
    <m/>
    <x v="0"/>
    <x v="0"/>
    <s v=""/>
  </r>
  <r>
    <n v="950"/>
    <m/>
    <x v="0"/>
    <x v="0"/>
    <m/>
    <m/>
    <m/>
    <m/>
    <m/>
    <m/>
    <x v="0"/>
    <x v="0"/>
    <s v=""/>
  </r>
  <r>
    <n v="951"/>
    <m/>
    <x v="0"/>
    <x v="0"/>
    <m/>
    <m/>
    <m/>
    <m/>
    <m/>
    <m/>
    <x v="0"/>
    <x v="0"/>
    <s v=""/>
  </r>
  <r>
    <n v="952"/>
    <m/>
    <x v="0"/>
    <x v="0"/>
    <m/>
    <m/>
    <m/>
    <m/>
    <m/>
    <m/>
    <x v="0"/>
    <x v="0"/>
    <s v=""/>
  </r>
  <r>
    <n v="953"/>
    <m/>
    <x v="0"/>
    <x v="0"/>
    <m/>
    <m/>
    <m/>
    <m/>
    <m/>
    <m/>
    <x v="0"/>
    <x v="0"/>
    <s v=""/>
  </r>
  <r>
    <n v="954"/>
    <m/>
    <x v="0"/>
    <x v="0"/>
    <m/>
    <m/>
    <m/>
    <m/>
    <m/>
    <m/>
    <x v="0"/>
    <x v="0"/>
    <s v=""/>
  </r>
  <r>
    <n v="955"/>
    <m/>
    <x v="0"/>
    <x v="0"/>
    <m/>
    <m/>
    <m/>
    <m/>
    <m/>
    <m/>
    <x v="0"/>
    <x v="0"/>
    <s v=""/>
  </r>
  <r>
    <n v="956"/>
    <m/>
    <x v="0"/>
    <x v="0"/>
    <m/>
    <m/>
    <m/>
    <m/>
    <m/>
    <m/>
    <x v="0"/>
    <x v="0"/>
    <s v=""/>
  </r>
  <r>
    <n v="957"/>
    <m/>
    <x v="0"/>
    <x v="0"/>
    <m/>
    <m/>
    <m/>
    <m/>
    <m/>
    <m/>
    <x v="0"/>
    <x v="0"/>
    <s v=""/>
  </r>
  <r>
    <n v="958"/>
    <m/>
    <x v="0"/>
    <x v="0"/>
    <m/>
    <m/>
    <m/>
    <m/>
    <m/>
    <m/>
    <x v="0"/>
    <x v="0"/>
    <s v=""/>
  </r>
  <r>
    <n v="959"/>
    <m/>
    <x v="0"/>
    <x v="0"/>
    <m/>
    <m/>
    <m/>
    <m/>
    <m/>
    <m/>
    <x v="0"/>
    <x v="0"/>
    <s v=""/>
  </r>
  <r>
    <n v="960"/>
    <m/>
    <x v="0"/>
    <x v="0"/>
    <m/>
    <m/>
    <m/>
    <m/>
    <m/>
    <m/>
    <x v="0"/>
    <x v="0"/>
    <s v=""/>
  </r>
  <r>
    <n v="961"/>
    <m/>
    <x v="0"/>
    <x v="0"/>
    <m/>
    <m/>
    <m/>
    <m/>
    <m/>
    <m/>
    <x v="0"/>
    <x v="0"/>
    <s v=""/>
  </r>
  <r>
    <n v="962"/>
    <m/>
    <x v="0"/>
    <x v="0"/>
    <m/>
    <m/>
    <m/>
    <m/>
    <m/>
    <m/>
    <x v="0"/>
    <x v="0"/>
    <s v=""/>
  </r>
  <r>
    <n v="963"/>
    <m/>
    <x v="0"/>
    <x v="0"/>
    <m/>
    <m/>
    <m/>
    <m/>
    <m/>
    <m/>
    <x v="0"/>
    <x v="0"/>
    <s v=""/>
  </r>
  <r>
    <n v="964"/>
    <m/>
    <x v="0"/>
    <x v="0"/>
    <m/>
    <m/>
    <m/>
    <m/>
    <m/>
    <m/>
    <x v="0"/>
    <x v="0"/>
    <s v=""/>
  </r>
  <r>
    <n v="965"/>
    <m/>
    <x v="0"/>
    <x v="0"/>
    <m/>
    <m/>
    <m/>
    <m/>
    <m/>
    <m/>
    <x v="0"/>
    <x v="0"/>
    <s v=""/>
  </r>
  <r>
    <n v="966"/>
    <m/>
    <x v="0"/>
    <x v="0"/>
    <m/>
    <m/>
    <m/>
    <m/>
    <m/>
    <m/>
    <x v="0"/>
    <x v="0"/>
    <s v=""/>
  </r>
  <r>
    <n v="967"/>
    <m/>
    <x v="0"/>
    <x v="0"/>
    <m/>
    <m/>
    <m/>
    <m/>
    <m/>
    <m/>
    <x v="0"/>
    <x v="0"/>
    <s v=""/>
  </r>
  <r>
    <n v="968"/>
    <m/>
    <x v="0"/>
    <x v="0"/>
    <m/>
    <m/>
    <m/>
    <m/>
    <m/>
    <m/>
    <x v="0"/>
    <x v="0"/>
    <s v=""/>
  </r>
  <r>
    <n v="969"/>
    <m/>
    <x v="0"/>
    <x v="0"/>
    <m/>
    <m/>
    <m/>
    <m/>
    <m/>
    <m/>
    <x v="0"/>
    <x v="0"/>
    <s v=""/>
  </r>
  <r>
    <n v="970"/>
    <m/>
    <x v="0"/>
    <x v="0"/>
    <m/>
    <m/>
    <m/>
    <m/>
    <m/>
    <m/>
    <x v="0"/>
    <x v="0"/>
    <s v=""/>
  </r>
  <r>
    <n v="971"/>
    <m/>
    <x v="0"/>
    <x v="0"/>
    <m/>
    <m/>
    <m/>
    <m/>
    <m/>
    <m/>
    <x v="0"/>
    <x v="0"/>
    <s v=""/>
  </r>
  <r>
    <n v="972"/>
    <m/>
    <x v="0"/>
    <x v="0"/>
    <m/>
    <m/>
    <m/>
    <m/>
    <m/>
    <m/>
    <x v="0"/>
    <x v="0"/>
    <s v=""/>
  </r>
  <r>
    <n v="973"/>
    <m/>
    <x v="0"/>
    <x v="0"/>
    <m/>
    <m/>
    <m/>
    <m/>
    <m/>
    <m/>
    <x v="0"/>
    <x v="0"/>
    <s v=""/>
  </r>
  <r>
    <n v="974"/>
    <m/>
    <x v="0"/>
    <x v="0"/>
    <m/>
    <m/>
    <m/>
    <m/>
    <m/>
    <m/>
    <x v="0"/>
    <x v="0"/>
    <s v=""/>
  </r>
  <r>
    <n v="975"/>
    <m/>
    <x v="0"/>
    <x v="0"/>
    <m/>
    <m/>
    <m/>
    <m/>
    <m/>
    <m/>
    <x v="0"/>
    <x v="0"/>
    <s v=""/>
  </r>
  <r>
    <n v="976"/>
    <m/>
    <x v="0"/>
    <x v="0"/>
    <m/>
    <m/>
    <m/>
    <m/>
    <m/>
    <m/>
    <x v="0"/>
    <x v="0"/>
    <s v=""/>
  </r>
  <r>
    <n v="977"/>
    <m/>
    <x v="0"/>
    <x v="0"/>
    <m/>
    <m/>
    <m/>
    <m/>
    <m/>
    <m/>
    <x v="0"/>
    <x v="0"/>
    <s v=""/>
  </r>
  <r>
    <n v="978"/>
    <m/>
    <x v="0"/>
    <x v="0"/>
    <m/>
    <m/>
    <m/>
    <m/>
    <m/>
    <m/>
    <x v="0"/>
    <x v="0"/>
    <s v=""/>
  </r>
  <r>
    <n v="979"/>
    <m/>
    <x v="0"/>
    <x v="0"/>
    <m/>
    <m/>
    <m/>
    <m/>
    <m/>
    <m/>
    <x v="0"/>
    <x v="0"/>
    <s v=""/>
  </r>
  <r>
    <n v="980"/>
    <m/>
    <x v="0"/>
    <x v="0"/>
    <m/>
    <m/>
    <m/>
    <m/>
    <m/>
    <m/>
    <x v="0"/>
    <x v="0"/>
    <s v=""/>
  </r>
  <r>
    <n v="981"/>
    <m/>
    <x v="0"/>
    <x v="0"/>
    <m/>
    <m/>
    <m/>
    <m/>
    <m/>
    <m/>
    <x v="0"/>
    <x v="0"/>
    <s v=""/>
  </r>
  <r>
    <n v="982"/>
    <m/>
    <x v="0"/>
    <x v="0"/>
    <m/>
    <m/>
    <m/>
    <m/>
    <m/>
    <m/>
    <x v="0"/>
    <x v="0"/>
    <s v=""/>
  </r>
  <r>
    <n v="983"/>
    <m/>
    <x v="0"/>
    <x v="0"/>
    <m/>
    <m/>
    <m/>
    <m/>
    <m/>
    <m/>
    <x v="0"/>
    <x v="0"/>
    <s v=""/>
  </r>
  <r>
    <n v="984"/>
    <m/>
    <x v="0"/>
    <x v="0"/>
    <m/>
    <m/>
    <m/>
    <m/>
    <m/>
    <m/>
    <x v="0"/>
    <x v="0"/>
    <s v=""/>
  </r>
  <r>
    <n v="985"/>
    <s v="Eduardo Ferreira"/>
    <x v="1"/>
    <x v="0"/>
    <m/>
    <m/>
    <m/>
    <m/>
    <m/>
    <m/>
    <x v="0"/>
    <x v="0"/>
    <s v=""/>
  </r>
  <r>
    <n v="986"/>
    <m/>
    <x v="0"/>
    <x v="0"/>
    <m/>
    <m/>
    <m/>
    <m/>
    <m/>
    <m/>
    <x v="0"/>
    <x v="0"/>
    <s v=""/>
  </r>
  <r>
    <n v="987"/>
    <m/>
    <x v="0"/>
    <x v="0"/>
    <m/>
    <m/>
    <m/>
    <m/>
    <m/>
    <m/>
    <x v="0"/>
    <x v="0"/>
    <s v=""/>
  </r>
  <r>
    <n v="988"/>
    <m/>
    <x v="0"/>
    <x v="0"/>
    <m/>
    <m/>
    <m/>
    <m/>
    <m/>
    <m/>
    <x v="0"/>
    <x v="0"/>
    <s v=""/>
  </r>
  <r>
    <n v="989"/>
    <m/>
    <x v="0"/>
    <x v="0"/>
    <m/>
    <m/>
    <m/>
    <m/>
    <m/>
    <m/>
    <x v="0"/>
    <x v="0"/>
    <s v=""/>
  </r>
  <r>
    <n v="990"/>
    <m/>
    <x v="0"/>
    <x v="0"/>
    <m/>
    <m/>
    <m/>
    <m/>
    <m/>
    <m/>
    <x v="0"/>
    <x v="0"/>
    <s v=""/>
  </r>
  <r>
    <n v="991"/>
    <m/>
    <x v="0"/>
    <x v="0"/>
    <m/>
    <m/>
    <m/>
    <m/>
    <m/>
    <m/>
    <x v="0"/>
    <x v="0"/>
    <s v=""/>
  </r>
  <r>
    <n v="992"/>
    <m/>
    <x v="0"/>
    <x v="0"/>
    <m/>
    <m/>
    <m/>
    <m/>
    <m/>
    <m/>
    <x v="0"/>
    <x v="0"/>
    <s v=""/>
  </r>
  <r>
    <n v="993"/>
    <m/>
    <x v="0"/>
    <x v="0"/>
    <m/>
    <m/>
    <m/>
    <m/>
    <m/>
    <m/>
    <x v="0"/>
    <x v="0"/>
    <s v=""/>
  </r>
  <r>
    <n v="994"/>
    <m/>
    <x v="0"/>
    <x v="0"/>
    <m/>
    <m/>
    <m/>
    <m/>
    <m/>
    <m/>
    <x v="0"/>
    <x v="0"/>
    <s v=""/>
  </r>
  <r>
    <n v="995"/>
    <m/>
    <x v="0"/>
    <x v="0"/>
    <m/>
    <m/>
    <m/>
    <m/>
    <m/>
    <m/>
    <x v="0"/>
    <x v="0"/>
    <s v=""/>
  </r>
  <r>
    <n v="996"/>
    <m/>
    <x v="0"/>
    <x v="0"/>
    <m/>
    <m/>
    <m/>
    <m/>
    <m/>
    <m/>
    <x v="0"/>
    <x v="0"/>
    <s v=""/>
  </r>
  <r>
    <n v="997"/>
    <m/>
    <x v="0"/>
    <x v="0"/>
    <m/>
    <m/>
    <m/>
    <m/>
    <m/>
    <m/>
    <x v="0"/>
    <x v="0"/>
    <s v=""/>
  </r>
  <r>
    <n v="998"/>
    <m/>
    <x v="0"/>
    <x v="0"/>
    <m/>
    <m/>
    <m/>
    <m/>
    <m/>
    <m/>
    <x v="0"/>
    <x v="0"/>
    <s v=""/>
  </r>
  <r>
    <n v="999"/>
    <m/>
    <x v="0"/>
    <x v="0"/>
    <m/>
    <m/>
    <m/>
    <m/>
    <m/>
    <m/>
    <x v="0"/>
    <x v="0"/>
    <s v=""/>
  </r>
  <r>
    <n v="1000"/>
    <m/>
    <x v="0"/>
    <x v="0"/>
    <m/>
    <m/>
    <m/>
    <m/>
    <m/>
    <m/>
    <x v="0"/>
    <x v="0"/>
    <s v=""/>
  </r>
  <r>
    <n v="1001"/>
    <s v="Joana Cotrim"/>
    <x v="2"/>
    <x v="1"/>
    <m/>
    <m/>
    <m/>
    <s v="x"/>
    <m/>
    <m/>
    <x v="2"/>
    <x v="1"/>
    <s v="x"/>
  </r>
  <r>
    <n v="1002"/>
    <m/>
    <x v="0"/>
    <x v="0"/>
    <m/>
    <m/>
    <m/>
    <m/>
    <m/>
    <m/>
    <x v="0"/>
    <x v="0"/>
    <s v=""/>
  </r>
  <r>
    <n v="1003"/>
    <m/>
    <x v="0"/>
    <x v="0"/>
    <m/>
    <m/>
    <m/>
    <m/>
    <m/>
    <m/>
    <x v="0"/>
    <x v="0"/>
    <s v=""/>
  </r>
  <r>
    <n v="1004"/>
    <m/>
    <x v="0"/>
    <x v="0"/>
    <m/>
    <m/>
    <m/>
    <m/>
    <m/>
    <m/>
    <x v="0"/>
    <x v="0"/>
    <s v=""/>
  </r>
  <r>
    <n v="1005"/>
    <m/>
    <x v="0"/>
    <x v="0"/>
    <m/>
    <m/>
    <m/>
    <m/>
    <m/>
    <m/>
    <x v="0"/>
    <x v="0"/>
    <s v=""/>
  </r>
  <r>
    <n v="1006"/>
    <m/>
    <x v="0"/>
    <x v="0"/>
    <m/>
    <m/>
    <m/>
    <m/>
    <m/>
    <m/>
    <x v="0"/>
    <x v="0"/>
    <s v=""/>
  </r>
  <r>
    <n v="1007"/>
    <m/>
    <x v="0"/>
    <x v="0"/>
    <m/>
    <m/>
    <m/>
    <m/>
    <m/>
    <m/>
    <x v="0"/>
    <x v="0"/>
    <s v=""/>
  </r>
  <r>
    <n v="1008"/>
    <m/>
    <x v="0"/>
    <x v="0"/>
    <m/>
    <m/>
    <m/>
    <m/>
    <m/>
    <m/>
    <x v="0"/>
    <x v="0"/>
    <s v=""/>
  </r>
  <r>
    <n v="1009"/>
    <m/>
    <x v="0"/>
    <x v="0"/>
    <m/>
    <m/>
    <m/>
    <m/>
    <m/>
    <m/>
    <x v="0"/>
    <x v="0"/>
    <s v=""/>
  </r>
  <r>
    <n v="1010"/>
    <m/>
    <x v="0"/>
    <x v="0"/>
    <m/>
    <m/>
    <m/>
    <m/>
    <m/>
    <m/>
    <x v="0"/>
    <x v="0"/>
    <s v=""/>
  </r>
  <r>
    <n v="1011"/>
    <m/>
    <x v="0"/>
    <x v="0"/>
    <m/>
    <m/>
    <m/>
    <m/>
    <m/>
    <m/>
    <x v="0"/>
    <x v="0"/>
    <s v=""/>
  </r>
  <r>
    <n v="1012"/>
    <m/>
    <x v="0"/>
    <x v="0"/>
    <m/>
    <m/>
    <m/>
    <m/>
    <m/>
    <m/>
    <x v="0"/>
    <x v="0"/>
    <s v=""/>
  </r>
  <r>
    <n v="1013"/>
    <m/>
    <x v="0"/>
    <x v="0"/>
    <m/>
    <m/>
    <m/>
    <m/>
    <m/>
    <m/>
    <x v="0"/>
    <x v="0"/>
    <s v=""/>
  </r>
  <r>
    <n v="1014"/>
    <m/>
    <x v="0"/>
    <x v="0"/>
    <m/>
    <m/>
    <m/>
    <m/>
    <m/>
    <m/>
    <x v="0"/>
    <x v="0"/>
    <s v=""/>
  </r>
  <r>
    <n v="1015"/>
    <m/>
    <x v="0"/>
    <x v="0"/>
    <m/>
    <m/>
    <m/>
    <m/>
    <m/>
    <m/>
    <x v="0"/>
    <x v="0"/>
    <s v=""/>
  </r>
  <r>
    <n v="1016"/>
    <m/>
    <x v="0"/>
    <x v="0"/>
    <m/>
    <m/>
    <m/>
    <m/>
    <m/>
    <m/>
    <x v="0"/>
    <x v="0"/>
    <s v=""/>
  </r>
  <r>
    <n v="1017"/>
    <m/>
    <x v="0"/>
    <x v="0"/>
    <m/>
    <m/>
    <m/>
    <m/>
    <m/>
    <m/>
    <x v="0"/>
    <x v="0"/>
    <s v=""/>
  </r>
  <r>
    <n v="1018"/>
    <m/>
    <x v="0"/>
    <x v="0"/>
    <m/>
    <m/>
    <m/>
    <m/>
    <m/>
    <m/>
    <x v="0"/>
    <x v="0"/>
    <s v=""/>
  </r>
  <r>
    <n v="1019"/>
    <m/>
    <x v="0"/>
    <x v="0"/>
    <m/>
    <m/>
    <m/>
    <m/>
    <m/>
    <m/>
    <x v="0"/>
    <x v="0"/>
    <s v=""/>
  </r>
  <r>
    <n v="1020"/>
    <m/>
    <x v="0"/>
    <x v="0"/>
    <m/>
    <m/>
    <m/>
    <m/>
    <m/>
    <m/>
    <x v="0"/>
    <x v="0"/>
    <s v=""/>
  </r>
  <r>
    <n v="1021"/>
    <m/>
    <x v="0"/>
    <x v="0"/>
    <m/>
    <m/>
    <m/>
    <m/>
    <m/>
    <m/>
    <x v="0"/>
    <x v="0"/>
    <s v=""/>
  </r>
  <r>
    <n v="1022"/>
    <m/>
    <x v="0"/>
    <x v="0"/>
    <m/>
    <m/>
    <m/>
    <m/>
    <m/>
    <m/>
    <x v="0"/>
    <x v="0"/>
    <s v=""/>
  </r>
  <r>
    <n v="1023"/>
    <m/>
    <x v="0"/>
    <x v="0"/>
    <m/>
    <m/>
    <m/>
    <m/>
    <m/>
    <m/>
    <x v="0"/>
    <x v="0"/>
    <s v=""/>
  </r>
  <r>
    <n v="1024"/>
    <m/>
    <x v="0"/>
    <x v="0"/>
    <m/>
    <m/>
    <m/>
    <m/>
    <m/>
    <m/>
    <x v="0"/>
    <x v="0"/>
    <s v=""/>
  </r>
  <r>
    <n v="1025"/>
    <m/>
    <x v="0"/>
    <x v="0"/>
    <m/>
    <m/>
    <m/>
    <m/>
    <m/>
    <m/>
    <x v="0"/>
    <x v="0"/>
    <s v=""/>
  </r>
  <r>
    <n v="1026"/>
    <m/>
    <x v="0"/>
    <x v="0"/>
    <m/>
    <m/>
    <m/>
    <m/>
    <m/>
    <m/>
    <x v="0"/>
    <x v="0"/>
    <s v=""/>
  </r>
  <r>
    <n v="1027"/>
    <m/>
    <x v="0"/>
    <x v="0"/>
    <m/>
    <m/>
    <m/>
    <m/>
    <m/>
    <m/>
    <x v="0"/>
    <x v="0"/>
    <s v=""/>
  </r>
  <r>
    <n v="1028"/>
    <m/>
    <x v="0"/>
    <x v="0"/>
    <m/>
    <m/>
    <m/>
    <m/>
    <m/>
    <m/>
    <x v="0"/>
    <x v="0"/>
    <s v=""/>
  </r>
  <r>
    <n v="1029"/>
    <m/>
    <x v="0"/>
    <x v="0"/>
    <m/>
    <m/>
    <m/>
    <m/>
    <m/>
    <m/>
    <x v="0"/>
    <x v="0"/>
    <s v=""/>
  </r>
  <r>
    <n v="1030"/>
    <m/>
    <x v="0"/>
    <x v="0"/>
    <m/>
    <m/>
    <m/>
    <m/>
    <m/>
    <m/>
    <x v="0"/>
    <x v="0"/>
    <s v=""/>
  </r>
  <r>
    <n v="1031"/>
    <m/>
    <x v="0"/>
    <x v="0"/>
    <m/>
    <m/>
    <m/>
    <m/>
    <m/>
    <m/>
    <x v="0"/>
    <x v="0"/>
    <s v=""/>
  </r>
  <r>
    <n v="1032"/>
    <m/>
    <x v="0"/>
    <x v="0"/>
    <m/>
    <m/>
    <m/>
    <m/>
    <m/>
    <m/>
    <x v="0"/>
    <x v="0"/>
    <s v=""/>
  </r>
  <r>
    <n v="1033"/>
    <m/>
    <x v="0"/>
    <x v="0"/>
    <m/>
    <m/>
    <m/>
    <m/>
    <m/>
    <m/>
    <x v="0"/>
    <x v="0"/>
    <s v=""/>
  </r>
  <r>
    <n v="1034"/>
    <m/>
    <x v="0"/>
    <x v="0"/>
    <m/>
    <m/>
    <m/>
    <m/>
    <m/>
    <m/>
    <x v="0"/>
    <x v="0"/>
    <s v=""/>
  </r>
  <r>
    <n v="1035"/>
    <m/>
    <x v="0"/>
    <x v="0"/>
    <m/>
    <m/>
    <m/>
    <m/>
    <m/>
    <m/>
    <x v="0"/>
    <x v="0"/>
    <s v=""/>
  </r>
  <r>
    <n v="1036"/>
    <m/>
    <x v="0"/>
    <x v="0"/>
    <m/>
    <m/>
    <m/>
    <m/>
    <m/>
    <m/>
    <x v="0"/>
    <x v="0"/>
    <s v=""/>
  </r>
  <r>
    <n v="1037"/>
    <m/>
    <x v="0"/>
    <x v="0"/>
    <m/>
    <m/>
    <m/>
    <m/>
    <m/>
    <m/>
    <x v="0"/>
    <x v="0"/>
    <s v=""/>
  </r>
  <r>
    <n v="1038"/>
    <m/>
    <x v="0"/>
    <x v="0"/>
    <m/>
    <m/>
    <m/>
    <m/>
    <m/>
    <m/>
    <x v="0"/>
    <x v="0"/>
    <s v=""/>
  </r>
  <r>
    <n v="1039"/>
    <m/>
    <x v="0"/>
    <x v="0"/>
    <m/>
    <m/>
    <m/>
    <m/>
    <m/>
    <m/>
    <x v="0"/>
    <x v="0"/>
    <s v=""/>
  </r>
  <r>
    <n v="1040"/>
    <m/>
    <x v="0"/>
    <x v="0"/>
    <m/>
    <m/>
    <m/>
    <m/>
    <m/>
    <m/>
    <x v="0"/>
    <x v="0"/>
    <s v=""/>
  </r>
  <r>
    <n v="1041"/>
    <m/>
    <x v="0"/>
    <x v="0"/>
    <m/>
    <m/>
    <m/>
    <m/>
    <m/>
    <m/>
    <x v="0"/>
    <x v="0"/>
    <s v=""/>
  </r>
  <r>
    <n v="1042"/>
    <m/>
    <x v="0"/>
    <x v="0"/>
    <m/>
    <m/>
    <m/>
    <m/>
    <m/>
    <m/>
    <x v="0"/>
    <x v="0"/>
    <s v=""/>
  </r>
  <r>
    <n v="1043"/>
    <m/>
    <x v="0"/>
    <x v="0"/>
    <m/>
    <m/>
    <m/>
    <m/>
    <m/>
    <m/>
    <x v="0"/>
    <x v="0"/>
    <s v=""/>
  </r>
  <r>
    <n v="1044"/>
    <m/>
    <x v="0"/>
    <x v="0"/>
    <m/>
    <m/>
    <m/>
    <m/>
    <m/>
    <m/>
    <x v="0"/>
    <x v="0"/>
    <s v=""/>
  </r>
  <r>
    <n v="1045"/>
    <m/>
    <x v="0"/>
    <x v="0"/>
    <m/>
    <m/>
    <m/>
    <m/>
    <m/>
    <m/>
    <x v="0"/>
    <x v="0"/>
    <s v=""/>
  </r>
  <r>
    <n v="1046"/>
    <m/>
    <x v="0"/>
    <x v="0"/>
    <m/>
    <m/>
    <m/>
    <m/>
    <m/>
    <m/>
    <x v="0"/>
    <x v="0"/>
    <s v=""/>
  </r>
  <r>
    <n v="1047"/>
    <s v="Alexandra Matos"/>
    <x v="0"/>
    <x v="0"/>
    <m/>
    <m/>
    <m/>
    <m/>
    <m/>
    <m/>
    <x v="0"/>
    <x v="0"/>
    <s v=""/>
  </r>
  <r>
    <n v="1048"/>
    <m/>
    <x v="0"/>
    <x v="0"/>
    <m/>
    <m/>
    <m/>
    <m/>
    <m/>
    <m/>
    <x v="0"/>
    <x v="0"/>
    <s v=""/>
  </r>
  <r>
    <n v="1049"/>
    <m/>
    <x v="0"/>
    <x v="0"/>
    <m/>
    <m/>
    <m/>
    <m/>
    <m/>
    <m/>
    <x v="0"/>
    <x v="0"/>
    <s v=""/>
  </r>
  <r>
    <n v="1050"/>
    <m/>
    <x v="0"/>
    <x v="0"/>
    <m/>
    <m/>
    <m/>
    <m/>
    <m/>
    <m/>
    <x v="0"/>
    <x v="0"/>
    <s v=""/>
  </r>
  <r>
    <n v="1051"/>
    <m/>
    <x v="0"/>
    <x v="0"/>
    <m/>
    <m/>
    <m/>
    <m/>
    <m/>
    <m/>
    <x v="0"/>
    <x v="0"/>
    <s v=""/>
  </r>
  <r>
    <n v="1052"/>
    <s v="Frederico Carvalho"/>
    <x v="1"/>
    <x v="1"/>
    <m/>
    <m/>
    <m/>
    <s v="x"/>
    <m/>
    <m/>
    <x v="5"/>
    <x v="2"/>
    <s v="x"/>
  </r>
  <r>
    <n v="1053"/>
    <m/>
    <x v="0"/>
    <x v="0"/>
    <m/>
    <m/>
    <m/>
    <m/>
    <m/>
    <m/>
    <x v="0"/>
    <x v="0"/>
    <s v=""/>
  </r>
  <r>
    <n v="1054"/>
    <m/>
    <x v="0"/>
    <x v="0"/>
    <m/>
    <m/>
    <m/>
    <m/>
    <m/>
    <m/>
    <x v="0"/>
    <x v="0"/>
    <s v=""/>
  </r>
  <r>
    <n v="1055"/>
    <m/>
    <x v="0"/>
    <x v="0"/>
    <m/>
    <m/>
    <m/>
    <m/>
    <m/>
    <m/>
    <x v="0"/>
    <x v="0"/>
    <s v=""/>
  </r>
  <r>
    <n v="1056"/>
    <m/>
    <x v="0"/>
    <x v="0"/>
    <m/>
    <m/>
    <m/>
    <m/>
    <m/>
    <m/>
    <x v="0"/>
    <x v="0"/>
    <s v=""/>
  </r>
  <r>
    <n v="1057"/>
    <m/>
    <x v="0"/>
    <x v="0"/>
    <m/>
    <m/>
    <m/>
    <m/>
    <m/>
    <m/>
    <x v="0"/>
    <x v="0"/>
    <s v=""/>
  </r>
  <r>
    <n v="1058"/>
    <m/>
    <x v="0"/>
    <x v="0"/>
    <m/>
    <m/>
    <m/>
    <m/>
    <m/>
    <m/>
    <x v="0"/>
    <x v="0"/>
    <s v=""/>
  </r>
  <r>
    <n v="1059"/>
    <m/>
    <x v="0"/>
    <x v="0"/>
    <m/>
    <m/>
    <m/>
    <m/>
    <m/>
    <m/>
    <x v="0"/>
    <x v="0"/>
    <s v=""/>
  </r>
  <r>
    <n v="1060"/>
    <m/>
    <x v="0"/>
    <x v="0"/>
    <m/>
    <m/>
    <m/>
    <m/>
    <m/>
    <m/>
    <x v="0"/>
    <x v="0"/>
    <s v=""/>
  </r>
  <r>
    <n v="1061"/>
    <m/>
    <x v="0"/>
    <x v="0"/>
    <m/>
    <m/>
    <m/>
    <m/>
    <m/>
    <m/>
    <x v="0"/>
    <x v="0"/>
    <s v=""/>
  </r>
  <r>
    <n v="1062"/>
    <m/>
    <x v="0"/>
    <x v="0"/>
    <m/>
    <m/>
    <m/>
    <m/>
    <m/>
    <m/>
    <x v="0"/>
    <x v="0"/>
    <s v=""/>
  </r>
  <r>
    <n v="1063"/>
    <m/>
    <x v="0"/>
    <x v="0"/>
    <m/>
    <m/>
    <m/>
    <m/>
    <m/>
    <m/>
    <x v="0"/>
    <x v="0"/>
    <s v=""/>
  </r>
  <r>
    <n v="1064"/>
    <m/>
    <x v="0"/>
    <x v="0"/>
    <m/>
    <m/>
    <m/>
    <m/>
    <m/>
    <m/>
    <x v="0"/>
    <x v="0"/>
    <s v=""/>
  </r>
  <r>
    <n v="1065"/>
    <m/>
    <x v="0"/>
    <x v="0"/>
    <m/>
    <m/>
    <m/>
    <m/>
    <m/>
    <m/>
    <x v="0"/>
    <x v="0"/>
    <s v=""/>
  </r>
  <r>
    <n v="1066"/>
    <m/>
    <x v="0"/>
    <x v="0"/>
    <m/>
    <m/>
    <m/>
    <m/>
    <m/>
    <m/>
    <x v="0"/>
    <x v="0"/>
    <s v=""/>
  </r>
  <r>
    <n v="1067"/>
    <s v="Pedro Nunes"/>
    <x v="1"/>
    <x v="0"/>
    <m/>
    <m/>
    <m/>
    <m/>
    <m/>
    <m/>
    <x v="0"/>
    <x v="0"/>
    <s v=""/>
  </r>
  <r>
    <n v="1068"/>
    <s v="Paula Rodrigues"/>
    <x v="0"/>
    <x v="0"/>
    <m/>
    <m/>
    <m/>
    <m/>
    <m/>
    <m/>
    <x v="0"/>
    <x v="0"/>
    <s v=""/>
  </r>
  <r>
    <n v="1069"/>
    <m/>
    <x v="0"/>
    <x v="0"/>
    <m/>
    <m/>
    <m/>
    <m/>
    <m/>
    <m/>
    <x v="0"/>
    <x v="0"/>
    <s v=""/>
  </r>
  <r>
    <n v="1070"/>
    <m/>
    <x v="0"/>
    <x v="0"/>
    <m/>
    <m/>
    <m/>
    <m/>
    <m/>
    <m/>
    <x v="0"/>
    <x v="0"/>
    <s v=""/>
  </r>
  <r>
    <n v="1071"/>
    <s v="Tiago Carvalho"/>
    <x v="1"/>
    <x v="0"/>
    <m/>
    <m/>
    <m/>
    <m/>
    <m/>
    <m/>
    <x v="0"/>
    <x v="0"/>
    <s v=""/>
  </r>
  <r>
    <n v="1072"/>
    <m/>
    <x v="0"/>
    <x v="0"/>
    <m/>
    <m/>
    <m/>
    <m/>
    <m/>
    <m/>
    <x v="0"/>
    <x v="0"/>
    <s v=""/>
  </r>
  <r>
    <n v="1073"/>
    <m/>
    <x v="0"/>
    <x v="0"/>
    <m/>
    <m/>
    <m/>
    <m/>
    <m/>
    <m/>
    <x v="0"/>
    <x v="0"/>
    <s v=""/>
  </r>
  <r>
    <n v="1074"/>
    <m/>
    <x v="0"/>
    <x v="0"/>
    <m/>
    <m/>
    <m/>
    <m/>
    <m/>
    <m/>
    <x v="0"/>
    <x v="0"/>
    <s v=""/>
  </r>
  <r>
    <n v="1075"/>
    <m/>
    <x v="0"/>
    <x v="0"/>
    <m/>
    <m/>
    <m/>
    <m/>
    <m/>
    <m/>
    <x v="0"/>
    <x v="0"/>
    <s v=""/>
  </r>
  <r>
    <n v="1076"/>
    <m/>
    <x v="0"/>
    <x v="0"/>
    <m/>
    <m/>
    <m/>
    <m/>
    <m/>
    <m/>
    <x v="0"/>
    <x v="0"/>
    <s v=""/>
  </r>
  <r>
    <n v="1077"/>
    <m/>
    <x v="0"/>
    <x v="0"/>
    <m/>
    <m/>
    <m/>
    <m/>
    <m/>
    <m/>
    <x v="0"/>
    <x v="0"/>
    <s v=""/>
  </r>
  <r>
    <n v="1078"/>
    <m/>
    <x v="0"/>
    <x v="0"/>
    <m/>
    <m/>
    <m/>
    <m/>
    <m/>
    <m/>
    <x v="0"/>
    <x v="0"/>
    <s v=""/>
  </r>
  <r>
    <n v="1079"/>
    <m/>
    <x v="0"/>
    <x v="0"/>
    <m/>
    <m/>
    <m/>
    <m/>
    <m/>
    <m/>
    <x v="0"/>
    <x v="0"/>
    <s v=""/>
  </r>
  <r>
    <n v="1080"/>
    <m/>
    <x v="0"/>
    <x v="0"/>
    <m/>
    <m/>
    <m/>
    <m/>
    <m/>
    <m/>
    <x v="0"/>
    <x v="0"/>
    <s v=""/>
  </r>
  <r>
    <n v="1081"/>
    <m/>
    <x v="0"/>
    <x v="0"/>
    <m/>
    <m/>
    <m/>
    <m/>
    <m/>
    <m/>
    <x v="0"/>
    <x v="0"/>
    <s v=""/>
  </r>
  <r>
    <n v="1082"/>
    <m/>
    <x v="0"/>
    <x v="0"/>
    <m/>
    <m/>
    <m/>
    <m/>
    <m/>
    <m/>
    <x v="0"/>
    <x v="0"/>
    <s v=""/>
  </r>
  <r>
    <n v="1083"/>
    <s v="Francisco Amaral"/>
    <x v="1"/>
    <x v="0"/>
    <m/>
    <m/>
    <m/>
    <m/>
    <m/>
    <m/>
    <x v="0"/>
    <x v="0"/>
    <s v=""/>
  </r>
  <r>
    <n v="1084"/>
    <m/>
    <x v="0"/>
    <x v="0"/>
    <m/>
    <m/>
    <m/>
    <m/>
    <m/>
    <m/>
    <x v="0"/>
    <x v="0"/>
    <s v=""/>
  </r>
  <r>
    <n v="1085"/>
    <m/>
    <x v="0"/>
    <x v="0"/>
    <m/>
    <m/>
    <m/>
    <m/>
    <m/>
    <m/>
    <x v="0"/>
    <x v="0"/>
    <s v=""/>
  </r>
  <r>
    <n v="1086"/>
    <m/>
    <x v="0"/>
    <x v="0"/>
    <m/>
    <m/>
    <m/>
    <m/>
    <m/>
    <m/>
    <x v="0"/>
    <x v="0"/>
    <s v=""/>
  </r>
  <r>
    <n v="1087"/>
    <m/>
    <x v="0"/>
    <x v="0"/>
    <m/>
    <m/>
    <m/>
    <m/>
    <m/>
    <m/>
    <x v="0"/>
    <x v="0"/>
    <s v=""/>
  </r>
  <r>
    <n v="1088"/>
    <m/>
    <x v="0"/>
    <x v="0"/>
    <m/>
    <m/>
    <m/>
    <m/>
    <m/>
    <m/>
    <x v="0"/>
    <x v="0"/>
    <s v=""/>
  </r>
  <r>
    <n v="1089"/>
    <m/>
    <x v="0"/>
    <x v="0"/>
    <m/>
    <m/>
    <m/>
    <m/>
    <m/>
    <m/>
    <x v="0"/>
    <x v="0"/>
    <s v=""/>
  </r>
  <r>
    <n v="1090"/>
    <s v="Tiago Lopes"/>
    <x v="0"/>
    <x v="0"/>
    <m/>
    <m/>
    <m/>
    <m/>
    <m/>
    <m/>
    <x v="0"/>
    <x v="0"/>
    <s v=""/>
  </r>
  <r>
    <n v="1091"/>
    <m/>
    <x v="0"/>
    <x v="0"/>
    <m/>
    <m/>
    <m/>
    <m/>
    <m/>
    <m/>
    <x v="0"/>
    <x v="0"/>
    <s v=""/>
  </r>
  <r>
    <n v="1092"/>
    <m/>
    <x v="0"/>
    <x v="0"/>
    <m/>
    <m/>
    <m/>
    <m/>
    <m/>
    <m/>
    <x v="0"/>
    <x v="0"/>
    <s v=""/>
  </r>
  <r>
    <n v="1093"/>
    <m/>
    <x v="0"/>
    <x v="0"/>
    <m/>
    <m/>
    <m/>
    <m/>
    <m/>
    <m/>
    <x v="0"/>
    <x v="0"/>
    <s v=""/>
  </r>
  <r>
    <n v="1094"/>
    <m/>
    <x v="0"/>
    <x v="0"/>
    <m/>
    <m/>
    <m/>
    <m/>
    <m/>
    <m/>
    <x v="0"/>
    <x v="0"/>
    <s v=""/>
  </r>
  <r>
    <n v="1095"/>
    <m/>
    <x v="0"/>
    <x v="0"/>
    <m/>
    <m/>
    <m/>
    <m/>
    <m/>
    <m/>
    <x v="0"/>
    <x v="0"/>
    <s v=""/>
  </r>
  <r>
    <n v="1096"/>
    <m/>
    <x v="0"/>
    <x v="0"/>
    <m/>
    <m/>
    <m/>
    <m/>
    <m/>
    <m/>
    <x v="0"/>
    <x v="0"/>
    <s v=""/>
  </r>
  <r>
    <n v="1097"/>
    <m/>
    <x v="0"/>
    <x v="0"/>
    <m/>
    <m/>
    <m/>
    <m/>
    <m/>
    <m/>
    <x v="0"/>
    <x v="0"/>
    <s v=""/>
  </r>
  <r>
    <n v="1098"/>
    <m/>
    <x v="0"/>
    <x v="0"/>
    <m/>
    <m/>
    <m/>
    <m/>
    <m/>
    <m/>
    <x v="0"/>
    <x v="0"/>
    <s v=""/>
  </r>
  <r>
    <n v="1099"/>
    <m/>
    <x v="0"/>
    <x v="0"/>
    <m/>
    <m/>
    <m/>
    <m/>
    <m/>
    <m/>
    <x v="0"/>
    <x v="0"/>
    <s v=""/>
  </r>
  <r>
    <n v="1100"/>
    <m/>
    <x v="0"/>
    <x v="0"/>
    <m/>
    <m/>
    <m/>
    <m/>
    <m/>
    <m/>
    <x v="0"/>
    <x v="0"/>
    <s v=""/>
  </r>
  <r>
    <n v="1101"/>
    <m/>
    <x v="0"/>
    <x v="0"/>
    <m/>
    <m/>
    <m/>
    <m/>
    <m/>
    <m/>
    <x v="0"/>
    <x v="0"/>
    <s v=""/>
  </r>
  <r>
    <n v="1102"/>
    <m/>
    <x v="0"/>
    <x v="0"/>
    <m/>
    <m/>
    <m/>
    <m/>
    <m/>
    <m/>
    <x v="0"/>
    <x v="0"/>
    <s v=""/>
  </r>
  <r>
    <n v="1103"/>
    <m/>
    <x v="0"/>
    <x v="0"/>
    <m/>
    <m/>
    <m/>
    <m/>
    <m/>
    <m/>
    <x v="0"/>
    <x v="0"/>
    <s v=""/>
  </r>
  <r>
    <n v="1104"/>
    <m/>
    <x v="0"/>
    <x v="0"/>
    <m/>
    <m/>
    <m/>
    <m/>
    <m/>
    <m/>
    <x v="0"/>
    <x v="0"/>
    <s v=""/>
  </r>
  <r>
    <n v="1105"/>
    <m/>
    <x v="0"/>
    <x v="0"/>
    <m/>
    <m/>
    <m/>
    <m/>
    <m/>
    <m/>
    <x v="0"/>
    <x v="0"/>
    <s v=""/>
  </r>
  <r>
    <n v="1106"/>
    <m/>
    <x v="0"/>
    <x v="0"/>
    <m/>
    <m/>
    <m/>
    <m/>
    <m/>
    <m/>
    <x v="0"/>
    <x v="0"/>
    <s v=""/>
  </r>
  <r>
    <n v="1107"/>
    <m/>
    <x v="0"/>
    <x v="0"/>
    <m/>
    <m/>
    <m/>
    <m/>
    <m/>
    <m/>
    <x v="0"/>
    <x v="0"/>
    <s v=""/>
  </r>
  <r>
    <n v="1108"/>
    <s v="Mara Simões"/>
    <x v="2"/>
    <x v="0"/>
    <m/>
    <m/>
    <m/>
    <m/>
    <m/>
    <m/>
    <x v="0"/>
    <x v="0"/>
    <s v=""/>
  </r>
  <r>
    <n v="1109"/>
    <m/>
    <x v="0"/>
    <x v="0"/>
    <m/>
    <m/>
    <m/>
    <m/>
    <m/>
    <m/>
    <x v="0"/>
    <x v="0"/>
    <s v=""/>
  </r>
  <r>
    <n v="1110"/>
    <m/>
    <x v="0"/>
    <x v="0"/>
    <m/>
    <m/>
    <m/>
    <m/>
    <m/>
    <m/>
    <x v="0"/>
    <x v="0"/>
    <s v=""/>
  </r>
  <r>
    <n v="1111"/>
    <m/>
    <x v="0"/>
    <x v="0"/>
    <m/>
    <m/>
    <m/>
    <m/>
    <m/>
    <m/>
    <x v="0"/>
    <x v="0"/>
    <s v=""/>
  </r>
  <r>
    <n v="1112"/>
    <m/>
    <x v="0"/>
    <x v="0"/>
    <m/>
    <m/>
    <m/>
    <m/>
    <m/>
    <m/>
    <x v="0"/>
    <x v="0"/>
    <s v=""/>
  </r>
  <r>
    <n v="1113"/>
    <m/>
    <x v="0"/>
    <x v="0"/>
    <m/>
    <m/>
    <m/>
    <m/>
    <m/>
    <m/>
    <x v="0"/>
    <x v="0"/>
    <s v=""/>
  </r>
  <r>
    <n v="1114"/>
    <m/>
    <x v="0"/>
    <x v="0"/>
    <m/>
    <m/>
    <m/>
    <m/>
    <m/>
    <m/>
    <x v="0"/>
    <x v="0"/>
    <s v=""/>
  </r>
  <r>
    <n v="1115"/>
    <m/>
    <x v="0"/>
    <x v="0"/>
    <m/>
    <m/>
    <m/>
    <m/>
    <m/>
    <m/>
    <x v="0"/>
    <x v="0"/>
    <s v=""/>
  </r>
  <r>
    <n v="1116"/>
    <m/>
    <x v="0"/>
    <x v="0"/>
    <m/>
    <m/>
    <m/>
    <m/>
    <m/>
    <m/>
    <x v="0"/>
    <x v="0"/>
    <s v=""/>
  </r>
  <r>
    <n v="1117"/>
    <m/>
    <x v="0"/>
    <x v="0"/>
    <m/>
    <m/>
    <m/>
    <m/>
    <m/>
    <m/>
    <x v="0"/>
    <x v="0"/>
    <s v=""/>
  </r>
  <r>
    <n v="1118"/>
    <m/>
    <x v="0"/>
    <x v="0"/>
    <m/>
    <m/>
    <m/>
    <m/>
    <m/>
    <m/>
    <x v="0"/>
    <x v="0"/>
    <s v=""/>
  </r>
  <r>
    <n v="1119"/>
    <m/>
    <x v="0"/>
    <x v="0"/>
    <m/>
    <m/>
    <m/>
    <m/>
    <m/>
    <m/>
    <x v="0"/>
    <x v="0"/>
    <s v=""/>
  </r>
  <r>
    <n v="1120"/>
    <m/>
    <x v="0"/>
    <x v="0"/>
    <m/>
    <m/>
    <m/>
    <m/>
    <m/>
    <m/>
    <x v="0"/>
    <x v="0"/>
    <s v=""/>
  </r>
  <r>
    <n v="1121"/>
    <m/>
    <x v="0"/>
    <x v="0"/>
    <m/>
    <m/>
    <m/>
    <m/>
    <m/>
    <m/>
    <x v="0"/>
    <x v="0"/>
    <s v=""/>
  </r>
  <r>
    <n v="1122"/>
    <m/>
    <x v="0"/>
    <x v="0"/>
    <m/>
    <m/>
    <m/>
    <m/>
    <m/>
    <m/>
    <x v="0"/>
    <x v="0"/>
    <s v=""/>
  </r>
  <r>
    <n v="1123"/>
    <m/>
    <x v="0"/>
    <x v="0"/>
    <m/>
    <m/>
    <m/>
    <m/>
    <m/>
    <m/>
    <x v="0"/>
    <x v="0"/>
    <s v=""/>
  </r>
  <r>
    <n v="1124"/>
    <m/>
    <x v="0"/>
    <x v="0"/>
    <m/>
    <m/>
    <m/>
    <m/>
    <m/>
    <m/>
    <x v="0"/>
    <x v="0"/>
    <s v=""/>
  </r>
  <r>
    <n v="1125"/>
    <m/>
    <x v="0"/>
    <x v="0"/>
    <m/>
    <m/>
    <m/>
    <m/>
    <m/>
    <m/>
    <x v="0"/>
    <x v="0"/>
    <s v=""/>
  </r>
  <r>
    <n v="1126"/>
    <m/>
    <x v="0"/>
    <x v="0"/>
    <m/>
    <m/>
    <m/>
    <m/>
    <m/>
    <m/>
    <x v="0"/>
    <x v="0"/>
    <s v=""/>
  </r>
  <r>
    <n v="1127"/>
    <m/>
    <x v="0"/>
    <x v="0"/>
    <m/>
    <m/>
    <m/>
    <m/>
    <m/>
    <m/>
    <x v="0"/>
    <x v="0"/>
    <s v=""/>
  </r>
  <r>
    <n v="1128"/>
    <m/>
    <x v="0"/>
    <x v="0"/>
    <m/>
    <m/>
    <m/>
    <m/>
    <m/>
    <m/>
    <x v="0"/>
    <x v="0"/>
    <s v=""/>
  </r>
  <r>
    <n v="1129"/>
    <m/>
    <x v="0"/>
    <x v="0"/>
    <m/>
    <m/>
    <m/>
    <m/>
    <m/>
    <m/>
    <x v="0"/>
    <x v="0"/>
    <s v=""/>
  </r>
  <r>
    <n v="1130"/>
    <s v="A. Sofia Pinhão"/>
    <x v="0"/>
    <x v="0"/>
    <m/>
    <m/>
    <m/>
    <m/>
    <m/>
    <m/>
    <x v="0"/>
    <x v="0"/>
    <s v=""/>
  </r>
  <r>
    <n v="1131"/>
    <m/>
    <x v="0"/>
    <x v="0"/>
    <m/>
    <m/>
    <m/>
    <m/>
    <m/>
    <m/>
    <x v="0"/>
    <x v="0"/>
    <s v=""/>
  </r>
  <r>
    <n v="1132"/>
    <m/>
    <x v="0"/>
    <x v="0"/>
    <m/>
    <m/>
    <m/>
    <m/>
    <m/>
    <m/>
    <x v="0"/>
    <x v="0"/>
    <s v=""/>
  </r>
  <r>
    <n v="1133"/>
    <m/>
    <x v="0"/>
    <x v="0"/>
    <m/>
    <m/>
    <m/>
    <m/>
    <m/>
    <m/>
    <x v="0"/>
    <x v="0"/>
    <s v=""/>
  </r>
  <r>
    <n v="1134"/>
    <m/>
    <x v="0"/>
    <x v="0"/>
    <m/>
    <m/>
    <m/>
    <m/>
    <m/>
    <m/>
    <x v="0"/>
    <x v="0"/>
    <s v=""/>
  </r>
  <r>
    <n v="1135"/>
    <m/>
    <x v="0"/>
    <x v="0"/>
    <m/>
    <m/>
    <m/>
    <m/>
    <m/>
    <m/>
    <x v="0"/>
    <x v="0"/>
    <s v=""/>
  </r>
  <r>
    <n v="1136"/>
    <m/>
    <x v="0"/>
    <x v="0"/>
    <m/>
    <m/>
    <m/>
    <m/>
    <m/>
    <m/>
    <x v="0"/>
    <x v="0"/>
    <s v=""/>
  </r>
  <r>
    <n v="1137"/>
    <m/>
    <x v="0"/>
    <x v="0"/>
    <m/>
    <m/>
    <m/>
    <m/>
    <m/>
    <m/>
    <x v="0"/>
    <x v="0"/>
    <s v=""/>
  </r>
  <r>
    <n v="1138"/>
    <s v="João Filipe Santos"/>
    <x v="1"/>
    <x v="1"/>
    <m/>
    <m/>
    <m/>
    <m/>
    <m/>
    <m/>
    <x v="9"/>
    <x v="4"/>
    <s v="x"/>
  </r>
  <r>
    <n v="1139"/>
    <m/>
    <x v="0"/>
    <x v="0"/>
    <m/>
    <m/>
    <m/>
    <m/>
    <m/>
    <m/>
    <x v="0"/>
    <x v="0"/>
    <s v=""/>
  </r>
  <r>
    <n v="1140"/>
    <m/>
    <x v="0"/>
    <x v="0"/>
    <m/>
    <m/>
    <m/>
    <m/>
    <m/>
    <m/>
    <x v="0"/>
    <x v="0"/>
    <s v=""/>
  </r>
  <r>
    <n v="1141"/>
    <m/>
    <x v="0"/>
    <x v="0"/>
    <m/>
    <m/>
    <m/>
    <m/>
    <m/>
    <m/>
    <x v="0"/>
    <x v="0"/>
    <s v=""/>
  </r>
  <r>
    <n v="1142"/>
    <m/>
    <x v="0"/>
    <x v="0"/>
    <m/>
    <m/>
    <m/>
    <m/>
    <m/>
    <m/>
    <x v="0"/>
    <x v="0"/>
    <s v=""/>
  </r>
  <r>
    <n v="1143"/>
    <m/>
    <x v="0"/>
    <x v="0"/>
    <m/>
    <m/>
    <m/>
    <m/>
    <m/>
    <m/>
    <x v="0"/>
    <x v="0"/>
    <s v=""/>
  </r>
  <r>
    <n v="1144"/>
    <m/>
    <x v="0"/>
    <x v="0"/>
    <m/>
    <m/>
    <m/>
    <m/>
    <m/>
    <m/>
    <x v="0"/>
    <x v="0"/>
    <s v=""/>
  </r>
  <r>
    <n v="1145"/>
    <m/>
    <x v="0"/>
    <x v="0"/>
    <m/>
    <m/>
    <m/>
    <m/>
    <m/>
    <m/>
    <x v="0"/>
    <x v="0"/>
    <s v=""/>
  </r>
  <r>
    <n v="1146"/>
    <m/>
    <x v="0"/>
    <x v="0"/>
    <m/>
    <m/>
    <m/>
    <m/>
    <m/>
    <m/>
    <x v="0"/>
    <x v="0"/>
    <s v=""/>
  </r>
  <r>
    <n v="1147"/>
    <m/>
    <x v="0"/>
    <x v="0"/>
    <m/>
    <m/>
    <m/>
    <m/>
    <m/>
    <m/>
    <x v="0"/>
    <x v="0"/>
    <s v=""/>
  </r>
  <r>
    <n v="1148"/>
    <s v="João Campilho"/>
    <x v="1"/>
    <x v="0"/>
    <s v="x"/>
    <m/>
    <m/>
    <s v="x"/>
    <m/>
    <m/>
    <x v="8"/>
    <x v="0"/>
    <s v="x"/>
  </r>
  <r>
    <n v="1149"/>
    <m/>
    <x v="0"/>
    <x v="0"/>
    <m/>
    <m/>
    <m/>
    <m/>
    <m/>
    <m/>
    <x v="0"/>
    <x v="0"/>
    <s v=""/>
  </r>
  <r>
    <n v="1150"/>
    <m/>
    <x v="0"/>
    <x v="0"/>
    <m/>
    <m/>
    <m/>
    <m/>
    <m/>
    <m/>
    <x v="0"/>
    <x v="0"/>
    <s v=""/>
  </r>
  <r>
    <n v="1151"/>
    <m/>
    <x v="0"/>
    <x v="0"/>
    <m/>
    <m/>
    <m/>
    <m/>
    <m/>
    <m/>
    <x v="0"/>
    <x v="0"/>
    <s v=""/>
  </r>
  <r>
    <n v="1152"/>
    <m/>
    <x v="0"/>
    <x v="0"/>
    <m/>
    <m/>
    <m/>
    <m/>
    <m/>
    <m/>
    <x v="0"/>
    <x v="0"/>
    <s v=""/>
  </r>
  <r>
    <n v="1153"/>
    <s v="Cátia Pereira"/>
    <x v="2"/>
    <x v="0"/>
    <m/>
    <m/>
    <m/>
    <m/>
    <m/>
    <m/>
    <x v="0"/>
    <x v="0"/>
    <s v=""/>
  </r>
  <r>
    <n v="1154"/>
    <s v="Glória Martins"/>
    <x v="2"/>
    <x v="0"/>
    <m/>
    <m/>
    <m/>
    <m/>
    <m/>
    <m/>
    <x v="0"/>
    <x v="0"/>
    <s v=""/>
  </r>
  <r>
    <n v="1155"/>
    <m/>
    <x v="0"/>
    <x v="0"/>
    <m/>
    <m/>
    <m/>
    <m/>
    <m/>
    <m/>
    <x v="0"/>
    <x v="0"/>
    <s v=""/>
  </r>
  <r>
    <n v="1156"/>
    <m/>
    <x v="0"/>
    <x v="0"/>
    <m/>
    <m/>
    <m/>
    <m/>
    <m/>
    <m/>
    <x v="0"/>
    <x v="0"/>
    <s v=""/>
  </r>
  <r>
    <n v="1157"/>
    <m/>
    <x v="0"/>
    <x v="0"/>
    <m/>
    <m/>
    <m/>
    <m/>
    <m/>
    <m/>
    <x v="0"/>
    <x v="0"/>
    <s v=""/>
  </r>
  <r>
    <n v="1158"/>
    <m/>
    <x v="0"/>
    <x v="0"/>
    <m/>
    <m/>
    <m/>
    <m/>
    <m/>
    <m/>
    <x v="0"/>
    <x v="0"/>
    <s v=""/>
  </r>
  <r>
    <n v="1159"/>
    <s v="Bruno Neves"/>
    <x v="1"/>
    <x v="0"/>
    <m/>
    <m/>
    <m/>
    <m/>
    <m/>
    <m/>
    <x v="0"/>
    <x v="0"/>
    <s v=""/>
  </r>
  <r>
    <n v="1160"/>
    <m/>
    <x v="0"/>
    <x v="0"/>
    <m/>
    <m/>
    <m/>
    <m/>
    <m/>
    <m/>
    <x v="0"/>
    <x v="0"/>
    <s v=""/>
  </r>
  <r>
    <n v="1161"/>
    <m/>
    <x v="0"/>
    <x v="0"/>
    <m/>
    <m/>
    <m/>
    <m/>
    <m/>
    <m/>
    <x v="0"/>
    <x v="0"/>
    <s v=""/>
  </r>
  <r>
    <n v="1162"/>
    <s v="Pedro Silva"/>
    <x v="1"/>
    <x v="0"/>
    <m/>
    <m/>
    <m/>
    <m/>
    <m/>
    <m/>
    <x v="0"/>
    <x v="0"/>
    <s v=""/>
  </r>
  <r>
    <n v="1163"/>
    <m/>
    <x v="0"/>
    <x v="0"/>
    <m/>
    <m/>
    <m/>
    <m/>
    <m/>
    <m/>
    <x v="0"/>
    <x v="0"/>
    <s v=""/>
  </r>
  <r>
    <n v="1164"/>
    <m/>
    <x v="0"/>
    <x v="0"/>
    <m/>
    <m/>
    <m/>
    <m/>
    <m/>
    <m/>
    <x v="0"/>
    <x v="0"/>
    <s v=""/>
  </r>
  <r>
    <n v="1165"/>
    <s v="Ana Cordeiro"/>
    <x v="0"/>
    <x v="0"/>
    <m/>
    <m/>
    <m/>
    <m/>
    <m/>
    <m/>
    <x v="0"/>
    <x v="0"/>
    <s v=""/>
  </r>
  <r>
    <n v="1166"/>
    <s v="Susana Costa"/>
    <x v="0"/>
    <x v="0"/>
    <m/>
    <m/>
    <m/>
    <m/>
    <m/>
    <m/>
    <x v="0"/>
    <x v="0"/>
    <s v=""/>
  </r>
  <r>
    <n v="1167"/>
    <m/>
    <x v="0"/>
    <x v="0"/>
    <m/>
    <m/>
    <m/>
    <m/>
    <m/>
    <m/>
    <x v="0"/>
    <x v="0"/>
    <s v=""/>
  </r>
  <r>
    <n v="1168"/>
    <m/>
    <x v="0"/>
    <x v="0"/>
    <m/>
    <m/>
    <m/>
    <m/>
    <m/>
    <m/>
    <x v="0"/>
    <x v="0"/>
    <s v=""/>
  </r>
  <r>
    <n v="1169"/>
    <m/>
    <x v="0"/>
    <x v="0"/>
    <m/>
    <m/>
    <m/>
    <m/>
    <m/>
    <m/>
    <x v="0"/>
    <x v="0"/>
    <s v=""/>
  </r>
  <r>
    <n v="1170"/>
    <m/>
    <x v="0"/>
    <x v="0"/>
    <m/>
    <m/>
    <m/>
    <m/>
    <m/>
    <m/>
    <x v="0"/>
    <x v="0"/>
    <s v=""/>
  </r>
  <r>
    <n v="1171"/>
    <m/>
    <x v="0"/>
    <x v="0"/>
    <m/>
    <m/>
    <m/>
    <m/>
    <m/>
    <m/>
    <x v="0"/>
    <x v="0"/>
    <s v=""/>
  </r>
  <r>
    <n v="1172"/>
    <m/>
    <x v="0"/>
    <x v="0"/>
    <m/>
    <m/>
    <m/>
    <m/>
    <m/>
    <m/>
    <x v="0"/>
    <x v="0"/>
    <s v=""/>
  </r>
  <r>
    <n v="1173"/>
    <m/>
    <x v="0"/>
    <x v="0"/>
    <m/>
    <m/>
    <m/>
    <m/>
    <m/>
    <m/>
    <x v="0"/>
    <x v="0"/>
    <s v=""/>
  </r>
  <r>
    <n v="1174"/>
    <m/>
    <x v="0"/>
    <x v="0"/>
    <m/>
    <m/>
    <m/>
    <m/>
    <m/>
    <m/>
    <x v="0"/>
    <x v="0"/>
    <s v=""/>
  </r>
  <r>
    <n v="1175"/>
    <m/>
    <x v="0"/>
    <x v="0"/>
    <m/>
    <m/>
    <m/>
    <m/>
    <m/>
    <m/>
    <x v="0"/>
    <x v="0"/>
    <s v=""/>
  </r>
  <r>
    <n v="1176"/>
    <m/>
    <x v="0"/>
    <x v="0"/>
    <m/>
    <m/>
    <m/>
    <m/>
    <m/>
    <m/>
    <x v="0"/>
    <x v="0"/>
    <s v=""/>
  </r>
  <r>
    <n v="1177"/>
    <m/>
    <x v="0"/>
    <x v="0"/>
    <m/>
    <m/>
    <m/>
    <m/>
    <m/>
    <m/>
    <x v="0"/>
    <x v="0"/>
    <s v=""/>
  </r>
  <r>
    <n v="1178"/>
    <m/>
    <x v="0"/>
    <x v="0"/>
    <m/>
    <m/>
    <m/>
    <m/>
    <m/>
    <m/>
    <x v="0"/>
    <x v="0"/>
    <s v=""/>
  </r>
  <r>
    <n v="1179"/>
    <m/>
    <x v="0"/>
    <x v="0"/>
    <m/>
    <m/>
    <m/>
    <m/>
    <m/>
    <m/>
    <x v="0"/>
    <x v="0"/>
    <s v=""/>
  </r>
  <r>
    <n v="1180"/>
    <m/>
    <x v="0"/>
    <x v="0"/>
    <m/>
    <m/>
    <m/>
    <m/>
    <m/>
    <m/>
    <x v="0"/>
    <x v="0"/>
    <s v=""/>
  </r>
  <r>
    <n v="1181"/>
    <m/>
    <x v="0"/>
    <x v="0"/>
    <m/>
    <m/>
    <m/>
    <m/>
    <m/>
    <m/>
    <x v="0"/>
    <x v="0"/>
    <s v=""/>
  </r>
  <r>
    <n v="1182"/>
    <m/>
    <x v="0"/>
    <x v="0"/>
    <m/>
    <m/>
    <m/>
    <m/>
    <m/>
    <m/>
    <x v="0"/>
    <x v="0"/>
    <s v=""/>
  </r>
  <r>
    <n v="1183"/>
    <m/>
    <x v="0"/>
    <x v="0"/>
    <m/>
    <m/>
    <m/>
    <m/>
    <m/>
    <m/>
    <x v="0"/>
    <x v="0"/>
    <s v=""/>
  </r>
  <r>
    <n v="1184"/>
    <m/>
    <x v="0"/>
    <x v="0"/>
    <m/>
    <m/>
    <m/>
    <m/>
    <m/>
    <m/>
    <x v="0"/>
    <x v="0"/>
    <s v=""/>
  </r>
  <r>
    <n v="1185"/>
    <m/>
    <x v="0"/>
    <x v="0"/>
    <m/>
    <m/>
    <m/>
    <m/>
    <m/>
    <m/>
    <x v="0"/>
    <x v="0"/>
    <s v=""/>
  </r>
  <r>
    <n v="1186"/>
    <m/>
    <x v="0"/>
    <x v="0"/>
    <m/>
    <m/>
    <m/>
    <m/>
    <m/>
    <m/>
    <x v="0"/>
    <x v="0"/>
    <s v=""/>
  </r>
  <r>
    <n v="1187"/>
    <m/>
    <x v="0"/>
    <x v="0"/>
    <m/>
    <m/>
    <m/>
    <m/>
    <m/>
    <m/>
    <x v="0"/>
    <x v="0"/>
    <s v=""/>
  </r>
  <r>
    <n v="1188"/>
    <m/>
    <x v="0"/>
    <x v="0"/>
    <m/>
    <m/>
    <m/>
    <m/>
    <m/>
    <m/>
    <x v="0"/>
    <x v="0"/>
    <s v=""/>
  </r>
  <r>
    <n v="1189"/>
    <m/>
    <x v="0"/>
    <x v="0"/>
    <m/>
    <m/>
    <m/>
    <m/>
    <m/>
    <m/>
    <x v="0"/>
    <x v="0"/>
    <s v=""/>
  </r>
  <r>
    <n v="1190"/>
    <m/>
    <x v="0"/>
    <x v="0"/>
    <m/>
    <m/>
    <m/>
    <m/>
    <m/>
    <m/>
    <x v="0"/>
    <x v="0"/>
    <s v=""/>
  </r>
  <r>
    <n v="1191"/>
    <m/>
    <x v="0"/>
    <x v="0"/>
    <m/>
    <m/>
    <m/>
    <m/>
    <m/>
    <m/>
    <x v="0"/>
    <x v="0"/>
    <s v=""/>
  </r>
  <r>
    <n v="1192"/>
    <m/>
    <x v="0"/>
    <x v="0"/>
    <m/>
    <m/>
    <m/>
    <m/>
    <m/>
    <m/>
    <x v="0"/>
    <x v="0"/>
    <s v=""/>
  </r>
  <r>
    <n v="1193"/>
    <m/>
    <x v="0"/>
    <x v="0"/>
    <m/>
    <m/>
    <m/>
    <m/>
    <m/>
    <m/>
    <x v="0"/>
    <x v="0"/>
    <s v=""/>
  </r>
  <r>
    <n v="1194"/>
    <m/>
    <x v="0"/>
    <x v="0"/>
    <m/>
    <m/>
    <m/>
    <m/>
    <m/>
    <m/>
    <x v="0"/>
    <x v="0"/>
    <s v=""/>
  </r>
  <r>
    <n v="1195"/>
    <m/>
    <x v="0"/>
    <x v="0"/>
    <m/>
    <m/>
    <m/>
    <m/>
    <m/>
    <m/>
    <x v="0"/>
    <x v="0"/>
    <s v=""/>
  </r>
  <r>
    <n v="1196"/>
    <m/>
    <x v="0"/>
    <x v="0"/>
    <m/>
    <m/>
    <m/>
    <m/>
    <m/>
    <m/>
    <x v="0"/>
    <x v="0"/>
    <s v=""/>
  </r>
  <r>
    <n v="1197"/>
    <m/>
    <x v="0"/>
    <x v="0"/>
    <m/>
    <m/>
    <m/>
    <m/>
    <m/>
    <m/>
    <x v="0"/>
    <x v="0"/>
    <s v=""/>
  </r>
  <r>
    <n v="1198"/>
    <m/>
    <x v="0"/>
    <x v="0"/>
    <m/>
    <m/>
    <m/>
    <m/>
    <m/>
    <m/>
    <x v="0"/>
    <x v="0"/>
    <s v=""/>
  </r>
  <r>
    <n v="1199"/>
    <m/>
    <x v="0"/>
    <x v="0"/>
    <m/>
    <m/>
    <m/>
    <m/>
    <m/>
    <m/>
    <x v="0"/>
    <x v="0"/>
    <s v=""/>
  </r>
  <r>
    <n v="1200"/>
    <m/>
    <x v="0"/>
    <x v="0"/>
    <m/>
    <m/>
    <m/>
    <m/>
    <m/>
    <m/>
    <x v="0"/>
    <x v="0"/>
    <s v=""/>
  </r>
  <r>
    <n v="1201"/>
    <m/>
    <x v="0"/>
    <x v="0"/>
    <m/>
    <m/>
    <m/>
    <m/>
    <m/>
    <m/>
    <x v="0"/>
    <x v="0"/>
    <s v=""/>
  </r>
  <r>
    <n v="1202"/>
    <m/>
    <x v="0"/>
    <x v="0"/>
    <m/>
    <m/>
    <m/>
    <m/>
    <m/>
    <m/>
    <x v="0"/>
    <x v="0"/>
    <s v=""/>
  </r>
  <r>
    <n v="1203"/>
    <m/>
    <x v="0"/>
    <x v="0"/>
    <m/>
    <m/>
    <m/>
    <m/>
    <m/>
    <m/>
    <x v="0"/>
    <x v="0"/>
    <s v=""/>
  </r>
  <r>
    <n v="1204"/>
    <m/>
    <x v="0"/>
    <x v="0"/>
    <m/>
    <m/>
    <m/>
    <m/>
    <m/>
    <m/>
    <x v="0"/>
    <x v="0"/>
    <s v=""/>
  </r>
  <r>
    <n v="1205"/>
    <m/>
    <x v="0"/>
    <x v="0"/>
    <m/>
    <m/>
    <m/>
    <m/>
    <m/>
    <m/>
    <x v="0"/>
    <x v="0"/>
    <s v=""/>
  </r>
  <r>
    <n v="1206"/>
    <m/>
    <x v="0"/>
    <x v="0"/>
    <m/>
    <m/>
    <m/>
    <m/>
    <m/>
    <m/>
    <x v="0"/>
    <x v="0"/>
    <s v=""/>
  </r>
  <r>
    <n v="1207"/>
    <m/>
    <x v="0"/>
    <x v="0"/>
    <m/>
    <m/>
    <m/>
    <m/>
    <m/>
    <m/>
    <x v="0"/>
    <x v="0"/>
    <s v=""/>
  </r>
  <r>
    <n v="1208"/>
    <m/>
    <x v="0"/>
    <x v="0"/>
    <m/>
    <m/>
    <m/>
    <m/>
    <m/>
    <m/>
    <x v="0"/>
    <x v="0"/>
    <s v=""/>
  </r>
  <r>
    <n v="1209"/>
    <m/>
    <x v="0"/>
    <x v="0"/>
    <m/>
    <m/>
    <m/>
    <m/>
    <m/>
    <m/>
    <x v="0"/>
    <x v="0"/>
    <s v=""/>
  </r>
  <r>
    <n v="1210"/>
    <m/>
    <x v="0"/>
    <x v="0"/>
    <m/>
    <m/>
    <m/>
    <m/>
    <m/>
    <m/>
    <x v="0"/>
    <x v="0"/>
    <s v=""/>
  </r>
  <r>
    <n v="1211"/>
    <m/>
    <x v="0"/>
    <x v="0"/>
    <m/>
    <m/>
    <m/>
    <m/>
    <m/>
    <m/>
    <x v="0"/>
    <x v="0"/>
    <s v=""/>
  </r>
  <r>
    <n v="1212"/>
    <m/>
    <x v="0"/>
    <x v="0"/>
    <m/>
    <m/>
    <m/>
    <m/>
    <m/>
    <m/>
    <x v="0"/>
    <x v="0"/>
    <s v=""/>
  </r>
  <r>
    <n v="1213"/>
    <m/>
    <x v="0"/>
    <x v="0"/>
    <m/>
    <m/>
    <m/>
    <m/>
    <m/>
    <m/>
    <x v="0"/>
    <x v="0"/>
    <s v=""/>
  </r>
  <r>
    <n v="1214"/>
    <m/>
    <x v="0"/>
    <x v="0"/>
    <m/>
    <m/>
    <m/>
    <m/>
    <m/>
    <m/>
    <x v="0"/>
    <x v="0"/>
    <s v=""/>
  </r>
  <r>
    <n v="1215"/>
    <m/>
    <x v="0"/>
    <x v="0"/>
    <m/>
    <m/>
    <m/>
    <m/>
    <m/>
    <m/>
    <x v="0"/>
    <x v="0"/>
    <s v=""/>
  </r>
  <r>
    <n v="1216"/>
    <m/>
    <x v="0"/>
    <x v="0"/>
    <m/>
    <m/>
    <m/>
    <m/>
    <m/>
    <m/>
    <x v="0"/>
    <x v="0"/>
    <s v=""/>
  </r>
  <r>
    <n v="1217"/>
    <m/>
    <x v="0"/>
    <x v="0"/>
    <m/>
    <m/>
    <m/>
    <m/>
    <m/>
    <m/>
    <x v="0"/>
    <x v="0"/>
    <s v=""/>
  </r>
  <r>
    <n v="1218"/>
    <m/>
    <x v="0"/>
    <x v="0"/>
    <m/>
    <m/>
    <m/>
    <m/>
    <m/>
    <m/>
    <x v="0"/>
    <x v="0"/>
    <s v=""/>
  </r>
  <r>
    <n v="1219"/>
    <m/>
    <x v="0"/>
    <x v="0"/>
    <m/>
    <m/>
    <m/>
    <m/>
    <m/>
    <m/>
    <x v="0"/>
    <x v="0"/>
    <s v=""/>
  </r>
  <r>
    <n v="1220"/>
    <m/>
    <x v="0"/>
    <x v="0"/>
    <m/>
    <m/>
    <m/>
    <m/>
    <m/>
    <m/>
    <x v="0"/>
    <x v="0"/>
    <s v=""/>
  </r>
  <r>
    <n v="1221"/>
    <m/>
    <x v="0"/>
    <x v="0"/>
    <m/>
    <m/>
    <m/>
    <m/>
    <m/>
    <m/>
    <x v="0"/>
    <x v="0"/>
    <s v=""/>
  </r>
  <r>
    <n v="1222"/>
    <m/>
    <x v="0"/>
    <x v="0"/>
    <m/>
    <m/>
    <m/>
    <m/>
    <m/>
    <m/>
    <x v="0"/>
    <x v="0"/>
    <s v=""/>
  </r>
  <r>
    <n v="1223"/>
    <m/>
    <x v="0"/>
    <x v="0"/>
    <m/>
    <m/>
    <m/>
    <m/>
    <m/>
    <m/>
    <x v="0"/>
    <x v="0"/>
    <s v=""/>
  </r>
  <r>
    <n v="1224"/>
    <m/>
    <x v="0"/>
    <x v="0"/>
    <m/>
    <m/>
    <m/>
    <m/>
    <m/>
    <m/>
    <x v="0"/>
    <x v="0"/>
    <s v=""/>
  </r>
  <r>
    <n v="1225"/>
    <m/>
    <x v="0"/>
    <x v="0"/>
    <m/>
    <m/>
    <m/>
    <m/>
    <m/>
    <m/>
    <x v="0"/>
    <x v="0"/>
    <s v=""/>
  </r>
  <r>
    <n v="1226"/>
    <m/>
    <x v="0"/>
    <x v="0"/>
    <m/>
    <m/>
    <m/>
    <m/>
    <m/>
    <m/>
    <x v="0"/>
    <x v="0"/>
    <s v=""/>
  </r>
  <r>
    <n v="1227"/>
    <m/>
    <x v="0"/>
    <x v="0"/>
    <m/>
    <m/>
    <m/>
    <m/>
    <m/>
    <m/>
    <x v="0"/>
    <x v="0"/>
    <s v=""/>
  </r>
  <r>
    <n v="1228"/>
    <m/>
    <x v="0"/>
    <x v="0"/>
    <m/>
    <m/>
    <m/>
    <m/>
    <m/>
    <m/>
    <x v="0"/>
    <x v="0"/>
    <s v=""/>
  </r>
  <r>
    <n v="1229"/>
    <m/>
    <x v="0"/>
    <x v="0"/>
    <m/>
    <m/>
    <m/>
    <m/>
    <m/>
    <m/>
    <x v="0"/>
    <x v="0"/>
    <s v=""/>
  </r>
  <r>
    <n v="1230"/>
    <m/>
    <x v="0"/>
    <x v="0"/>
    <m/>
    <m/>
    <m/>
    <m/>
    <m/>
    <m/>
    <x v="0"/>
    <x v="0"/>
    <s v=""/>
  </r>
  <r>
    <n v="1231"/>
    <m/>
    <x v="0"/>
    <x v="0"/>
    <m/>
    <m/>
    <m/>
    <m/>
    <m/>
    <m/>
    <x v="0"/>
    <x v="0"/>
    <s v=""/>
  </r>
  <r>
    <n v="1232"/>
    <m/>
    <x v="0"/>
    <x v="0"/>
    <m/>
    <m/>
    <m/>
    <m/>
    <m/>
    <m/>
    <x v="0"/>
    <x v="0"/>
    <s v=""/>
  </r>
  <r>
    <n v="1233"/>
    <m/>
    <x v="0"/>
    <x v="0"/>
    <m/>
    <m/>
    <m/>
    <m/>
    <m/>
    <m/>
    <x v="0"/>
    <x v="0"/>
    <s v=""/>
  </r>
  <r>
    <n v="1234"/>
    <m/>
    <x v="0"/>
    <x v="0"/>
    <m/>
    <m/>
    <m/>
    <m/>
    <m/>
    <m/>
    <x v="0"/>
    <x v="0"/>
    <s v=""/>
  </r>
  <r>
    <n v="1235"/>
    <m/>
    <x v="0"/>
    <x v="0"/>
    <m/>
    <m/>
    <m/>
    <m/>
    <m/>
    <m/>
    <x v="0"/>
    <x v="0"/>
    <s v=""/>
  </r>
  <r>
    <n v="1236"/>
    <m/>
    <x v="0"/>
    <x v="0"/>
    <m/>
    <m/>
    <m/>
    <m/>
    <m/>
    <m/>
    <x v="0"/>
    <x v="0"/>
    <s v=""/>
  </r>
  <r>
    <n v="1237"/>
    <m/>
    <x v="0"/>
    <x v="0"/>
    <m/>
    <m/>
    <m/>
    <m/>
    <m/>
    <m/>
    <x v="0"/>
    <x v="0"/>
    <s v=""/>
  </r>
  <r>
    <n v="1238"/>
    <m/>
    <x v="0"/>
    <x v="0"/>
    <m/>
    <m/>
    <m/>
    <m/>
    <m/>
    <m/>
    <x v="0"/>
    <x v="0"/>
    <s v=""/>
  </r>
  <r>
    <n v="1239"/>
    <m/>
    <x v="0"/>
    <x v="0"/>
    <m/>
    <m/>
    <m/>
    <m/>
    <m/>
    <m/>
    <x v="0"/>
    <x v="0"/>
    <s v=""/>
  </r>
  <r>
    <n v="1240"/>
    <m/>
    <x v="0"/>
    <x v="0"/>
    <m/>
    <m/>
    <m/>
    <m/>
    <m/>
    <m/>
    <x v="0"/>
    <x v="0"/>
    <s v=""/>
  </r>
  <r>
    <n v="1241"/>
    <m/>
    <x v="0"/>
    <x v="0"/>
    <m/>
    <m/>
    <m/>
    <m/>
    <m/>
    <m/>
    <x v="0"/>
    <x v="0"/>
    <s v=""/>
  </r>
  <r>
    <n v="1242"/>
    <m/>
    <x v="0"/>
    <x v="0"/>
    <m/>
    <m/>
    <m/>
    <m/>
    <m/>
    <m/>
    <x v="0"/>
    <x v="0"/>
    <s v=""/>
  </r>
  <r>
    <n v="1243"/>
    <s v="Andreia Avelino"/>
    <x v="2"/>
    <x v="1"/>
    <s v="x"/>
    <m/>
    <m/>
    <m/>
    <m/>
    <m/>
    <x v="7"/>
    <x v="2"/>
    <s v="x"/>
  </r>
  <r>
    <n v="1244"/>
    <m/>
    <x v="0"/>
    <x v="0"/>
    <m/>
    <m/>
    <m/>
    <m/>
    <m/>
    <m/>
    <x v="0"/>
    <x v="0"/>
    <s v=""/>
  </r>
  <r>
    <n v="1245"/>
    <m/>
    <x v="0"/>
    <x v="0"/>
    <m/>
    <m/>
    <m/>
    <m/>
    <m/>
    <m/>
    <x v="0"/>
    <x v="0"/>
    <s v=""/>
  </r>
  <r>
    <n v="1246"/>
    <m/>
    <x v="0"/>
    <x v="0"/>
    <m/>
    <m/>
    <m/>
    <m/>
    <m/>
    <m/>
    <x v="0"/>
    <x v="0"/>
    <s v=""/>
  </r>
  <r>
    <n v="1247"/>
    <m/>
    <x v="0"/>
    <x v="0"/>
    <m/>
    <m/>
    <m/>
    <m/>
    <m/>
    <m/>
    <x v="0"/>
    <x v="0"/>
    <s v=""/>
  </r>
  <r>
    <n v="1248"/>
    <m/>
    <x v="0"/>
    <x v="0"/>
    <m/>
    <m/>
    <m/>
    <m/>
    <m/>
    <m/>
    <x v="0"/>
    <x v="0"/>
    <s v=""/>
  </r>
  <r>
    <n v="1249"/>
    <m/>
    <x v="0"/>
    <x v="0"/>
    <m/>
    <m/>
    <m/>
    <m/>
    <m/>
    <m/>
    <x v="0"/>
    <x v="0"/>
    <s v=""/>
  </r>
  <r>
    <n v="1250"/>
    <m/>
    <x v="0"/>
    <x v="0"/>
    <m/>
    <m/>
    <m/>
    <m/>
    <m/>
    <m/>
    <x v="0"/>
    <x v="0"/>
    <s v=""/>
  </r>
  <r>
    <n v="1251"/>
    <m/>
    <x v="0"/>
    <x v="0"/>
    <m/>
    <m/>
    <m/>
    <m/>
    <m/>
    <m/>
    <x v="0"/>
    <x v="0"/>
    <s v=""/>
  </r>
  <r>
    <n v="1252"/>
    <m/>
    <x v="0"/>
    <x v="0"/>
    <m/>
    <m/>
    <m/>
    <m/>
    <m/>
    <m/>
    <x v="0"/>
    <x v="0"/>
    <s v=""/>
  </r>
  <r>
    <n v="1253"/>
    <m/>
    <x v="0"/>
    <x v="0"/>
    <m/>
    <m/>
    <m/>
    <m/>
    <m/>
    <m/>
    <x v="0"/>
    <x v="0"/>
    <s v=""/>
  </r>
  <r>
    <n v="1254"/>
    <m/>
    <x v="0"/>
    <x v="0"/>
    <m/>
    <m/>
    <m/>
    <m/>
    <m/>
    <m/>
    <x v="0"/>
    <x v="0"/>
    <s v=""/>
  </r>
  <r>
    <n v="1255"/>
    <m/>
    <x v="0"/>
    <x v="0"/>
    <m/>
    <m/>
    <m/>
    <m/>
    <m/>
    <m/>
    <x v="0"/>
    <x v="0"/>
    <s v=""/>
  </r>
  <r>
    <n v="1256"/>
    <m/>
    <x v="0"/>
    <x v="0"/>
    <m/>
    <m/>
    <m/>
    <m/>
    <m/>
    <m/>
    <x v="0"/>
    <x v="0"/>
    <s v=""/>
  </r>
  <r>
    <n v="1257"/>
    <m/>
    <x v="0"/>
    <x v="0"/>
    <m/>
    <m/>
    <m/>
    <m/>
    <m/>
    <m/>
    <x v="0"/>
    <x v="0"/>
    <s v=""/>
  </r>
  <r>
    <n v="1258"/>
    <m/>
    <x v="0"/>
    <x v="0"/>
    <m/>
    <m/>
    <m/>
    <m/>
    <m/>
    <m/>
    <x v="0"/>
    <x v="0"/>
    <s v=""/>
  </r>
  <r>
    <n v="1259"/>
    <m/>
    <x v="0"/>
    <x v="0"/>
    <m/>
    <m/>
    <m/>
    <m/>
    <m/>
    <m/>
    <x v="0"/>
    <x v="0"/>
    <s v=""/>
  </r>
  <r>
    <n v="1260"/>
    <m/>
    <x v="0"/>
    <x v="0"/>
    <m/>
    <m/>
    <m/>
    <m/>
    <m/>
    <m/>
    <x v="0"/>
    <x v="0"/>
    <s v=""/>
  </r>
  <r>
    <n v="1261"/>
    <m/>
    <x v="0"/>
    <x v="0"/>
    <m/>
    <m/>
    <m/>
    <m/>
    <m/>
    <m/>
    <x v="0"/>
    <x v="0"/>
    <s v=""/>
  </r>
  <r>
    <n v="1262"/>
    <m/>
    <x v="0"/>
    <x v="0"/>
    <m/>
    <m/>
    <m/>
    <m/>
    <m/>
    <m/>
    <x v="0"/>
    <x v="0"/>
    <s v=""/>
  </r>
  <r>
    <n v="1263"/>
    <m/>
    <x v="0"/>
    <x v="0"/>
    <m/>
    <m/>
    <m/>
    <m/>
    <m/>
    <m/>
    <x v="0"/>
    <x v="0"/>
    <s v=""/>
  </r>
  <r>
    <n v="1264"/>
    <m/>
    <x v="0"/>
    <x v="0"/>
    <m/>
    <m/>
    <m/>
    <m/>
    <m/>
    <m/>
    <x v="0"/>
    <x v="0"/>
    <s v=""/>
  </r>
  <r>
    <n v="1265"/>
    <m/>
    <x v="0"/>
    <x v="0"/>
    <m/>
    <m/>
    <m/>
    <m/>
    <m/>
    <m/>
    <x v="0"/>
    <x v="0"/>
    <s v=""/>
  </r>
  <r>
    <n v="1266"/>
    <m/>
    <x v="0"/>
    <x v="0"/>
    <m/>
    <m/>
    <m/>
    <m/>
    <m/>
    <m/>
    <x v="0"/>
    <x v="0"/>
    <s v=""/>
  </r>
  <r>
    <n v="1267"/>
    <m/>
    <x v="0"/>
    <x v="0"/>
    <m/>
    <m/>
    <m/>
    <m/>
    <m/>
    <m/>
    <x v="0"/>
    <x v="0"/>
    <s v=""/>
  </r>
  <r>
    <n v="1268"/>
    <m/>
    <x v="0"/>
    <x v="0"/>
    <m/>
    <m/>
    <m/>
    <m/>
    <m/>
    <m/>
    <x v="0"/>
    <x v="0"/>
    <s v=""/>
  </r>
  <r>
    <n v="1269"/>
    <m/>
    <x v="0"/>
    <x v="0"/>
    <m/>
    <m/>
    <m/>
    <m/>
    <m/>
    <m/>
    <x v="0"/>
    <x v="0"/>
    <s v=""/>
  </r>
  <r>
    <n v="1270"/>
    <m/>
    <x v="0"/>
    <x v="0"/>
    <m/>
    <m/>
    <m/>
    <m/>
    <m/>
    <m/>
    <x v="0"/>
    <x v="0"/>
    <s v=""/>
  </r>
  <r>
    <n v="1271"/>
    <m/>
    <x v="0"/>
    <x v="0"/>
    <m/>
    <m/>
    <m/>
    <m/>
    <m/>
    <m/>
    <x v="0"/>
    <x v="0"/>
    <s v=""/>
  </r>
  <r>
    <n v="1272"/>
    <m/>
    <x v="0"/>
    <x v="0"/>
    <m/>
    <m/>
    <m/>
    <m/>
    <m/>
    <m/>
    <x v="0"/>
    <x v="0"/>
    <s v=""/>
  </r>
  <r>
    <n v="1273"/>
    <m/>
    <x v="0"/>
    <x v="0"/>
    <m/>
    <m/>
    <m/>
    <m/>
    <m/>
    <m/>
    <x v="0"/>
    <x v="0"/>
    <s v=""/>
  </r>
  <r>
    <n v="1274"/>
    <m/>
    <x v="0"/>
    <x v="0"/>
    <m/>
    <m/>
    <m/>
    <m/>
    <m/>
    <m/>
    <x v="0"/>
    <x v="0"/>
    <s v=""/>
  </r>
  <r>
    <n v="1275"/>
    <s v="Marta Beja Neves"/>
    <x v="2"/>
    <x v="1"/>
    <m/>
    <m/>
    <s v="x"/>
    <m/>
    <s v="x"/>
    <s v="x"/>
    <x v="4"/>
    <x v="4"/>
    <s v="x"/>
  </r>
  <r>
    <n v="1276"/>
    <m/>
    <x v="0"/>
    <x v="0"/>
    <m/>
    <m/>
    <m/>
    <m/>
    <m/>
    <m/>
    <x v="0"/>
    <x v="0"/>
    <s v=""/>
  </r>
  <r>
    <n v="1277"/>
    <m/>
    <x v="0"/>
    <x v="0"/>
    <m/>
    <m/>
    <m/>
    <m/>
    <m/>
    <m/>
    <x v="0"/>
    <x v="0"/>
    <s v=""/>
  </r>
  <r>
    <n v="1278"/>
    <m/>
    <x v="0"/>
    <x v="0"/>
    <m/>
    <m/>
    <m/>
    <m/>
    <m/>
    <m/>
    <x v="0"/>
    <x v="0"/>
    <s v=""/>
  </r>
  <r>
    <n v="1279"/>
    <m/>
    <x v="0"/>
    <x v="0"/>
    <m/>
    <m/>
    <m/>
    <m/>
    <m/>
    <m/>
    <x v="0"/>
    <x v="0"/>
    <s v=""/>
  </r>
  <r>
    <n v="1280"/>
    <m/>
    <x v="0"/>
    <x v="0"/>
    <m/>
    <m/>
    <m/>
    <m/>
    <m/>
    <m/>
    <x v="0"/>
    <x v="0"/>
    <s v=""/>
  </r>
  <r>
    <n v="1281"/>
    <m/>
    <x v="0"/>
    <x v="0"/>
    <m/>
    <m/>
    <m/>
    <m/>
    <m/>
    <m/>
    <x v="0"/>
    <x v="0"/>
    <s v=""/>
  </r>
  <r>
    <n v="1282"/>
    <m/>
    <x v="0"/>
    <x v="0"/>
    <m/>
    <m/>
    <m/>
    <m/>
    <m/>
    <m/>
    <x v="0"/>
    <x v="0"/>
    <s v=""/>
  </r>
  <r>
    <n v="1283"/>
    <m/>
    <x v="0"/>
    <x v="0"/>
    <m/>
    <m/>
    <m/>
    <m/>
    <m/>
    <m/>
    <x v="0"/>
    <x v="0"/>
    <s v=""/>
  </r>
  <r>
    <n v="1284"/>
    <m/>
    <x v="0"/>
    <x v="0"/>
    <m/>
    <m/>
    <m/>
    <m/>
    <m/>
    <m/>
    <x v="0"/>
    <x v="0"/>
    <s v=""/>
  </r>
  <r>
    <n v="1285"/>
    <m/>
    <x v="0"/>
    <x v="0"/>
    <m/>
    <m/>
    <m/>
    <m/>
    <m/>
    <m/>
    <x v="0"/>
    <x v="0"/>
    <s v=""/>
  </r>
  <r>
    <n v="1286"/>
    <m/>
    <x v="0"/>
    <x v="0"/>
    <m/>
    <m/>
    <m/>
    <m/>
    <m/>
    <m/>
    <x v="0"/>
    <x v="0"/>
    <s v=""/>
  </r>
  <r>
    <n v="1287"/>
    <m/>
    <x v="0"/>
    <x v="0"/>
    <m/>
    <m/>
    <m/>
    <m/>
    <m/>
    <m/>
    <x v="0"/>
    <x v="0"/>
    <s v=""/>
  </r>
  <r>
    <n v="1288"/>
    <m/>
    <x v="0"/>
    <x v="0"/>
    <m/>
    <m/>
    <m/>
    <m/>
    <m/>
    <m/>
    <x v="0"/>
    <x v="0"/>
    <s v=""/>
  </r>
  <r>
    <n v="1289"/>
    <m/>
    <x v="0"/>
    <x v="0"/>
    <m/>
    <m/>
    <m/>
    <m/>
    <m/>
    <m/>
    <x v="0"/>
    <x v="0"/>
    <s v=""/>
  </r>
  <r>
    <n v="1290"/>
    <m/>
    <x v="0"/>
    <x v="0"/>
    <m/>
    <m/>
    <m/>
    <m/>
    <m/>
    <m/>
    <x v="0"/>
    <x v="0"/>
    <s v=""/>
  </r>
  <r>
    <n v="1291"/>
    <s v="Gonçalo Costa"/>
    <x v="1"/>
    <x v="0"/>
    <m/>
    <m/>
    <m/>
    <s v="x"/>
    <m/>
    <m/>
    <x v="0"/>
    <x v="0"/>
    <s v="x"/>
  </r>
  <r>
    <n v="1292"/>
    <m/>
    <x v="0"/>
    <x v="0"/>
    <m/>
    <m/>
    <m/>
    <m/>
    <m/>
    <m/>
    <x v="0"/>
    <x v="0"/>
    <s v=""/>
  </r>
  <r>
    <n v="1293"/>
    <m/>
    <x v="0"/>
    <x v="0"/>
    <m/>
    <m/>
    <m/>
    <m/>
    <m/>
    <m/>
    <x v="0"/>
    <x v="0"/>
    <s v=""/>
  </r>
  <r>
    <n v="1294"/>
    <m/>
    <x v="0"/>
    <x v="0"/>
    <m/>
    <m/>
    <m/>
    <m/>
    <m/>
    <m/>
    <x v="0"/>
    <x v="0"/>
    <s v=""/>
  </r>
  <r>
    <n v="1295"/>
    <m/>
    <x v="0"/>
    <x v="0"/>
    <m/>
    <m/>
    <m/>
    <m/>
    <m/>
    <m/>
    <x v="0"/>
    <x v="0"/>
    <s v=""/>
  </r>
  <r>
    <n v="1296"/>
    <m/>
    <x v="0"/>
    <x v="0"/>
    <m/>
    <m/>
    <m/>
    <m/>
    <m/>
    <m/>
    <x v="0"/>
    <x v="0"/>
    <s v=""/>
  </r>
  <r>
    <n v="1297"/>
    <m/>
    <x v="0"/>
    <x v="0"/>
    <m/>
    <m/>
    <m/>
    <m/>
    <m/>
    <m/>
    <x v="0"/>
    <x v="0"/>
    <s v=""/>
  </r>
  <r>
    <n v="1298"/>
    <s v="David Nunes"/>
    <x v="1"/>
    <x v="0"/>
    <m/>
    <s v="x"/>
    <m/>
    <m/>
    <m/>
    <m/>
    <x v="6"/>
    <x v="0"/>
    <s v="x"/>
  </r>
  <r>
    <n v="1299"/>
    <m/>
    <x v="0"/>
    <x v="0"/>
    <m/>
    <m/>
    <m/>
    <m/>
    <m/>
    <m/>
    <x v="0"/>
    <x v="0"/>
    <s v=""/>
  </r>
  <r>
    <n v="1300"/>
    <m/>
    <x v="0"/>
    <x v="0"/>
    <m/>
    <m/>
    <m/>
    <m/>
    <m/>
    <m/>
    <x v="0"/>
    <x v="0"/>
    <s v=""/>
  </r>
  <r>
    <n v="1301"/>
    <s v="Isabel Almeida"/>
    <x v="2"/>
    <x v="0"/>
    <s v="x"/>
    <m/>
    <m/>
    <s v="x"/>
    <m/>
    <m/>
    <x v="3"/>
    <x v="0"/>
    <s v="x"/>
  </r>
  <r>
    <n v="1302"/>
    <m/>
    <x v="0"/>
    <x v="0"/>
    <m/>
    <m/>
    <m/>
    <m/>
    <m/>
    <m/>
    <x v="0"/>
    <x v="0"/>
    <s v=""/>
  </r>
  <r>
    <n v="1303"/>
    <m/>
    <x v="0"/>
    <x v="0"/>
    <m/>
    <m/>
    <m/>
    <m/>
    <m/>
    <m/>
    <x v="0"/>
    <x v="0"/>
    <s v=""/>
  </r>
  <r>
    <n v="1304"/>
    <m/>
    <x v="0"/>
    <x v="0"/>
    <m/>
    <m/>
    <m/>
    <m/>
    <m/>
    <m/>
    <x v="0"/>
    <x v="0"/>
    <s v=""/>
  </r>
  <r>
    <n v="1305"/>
    <s v="João Almeida"/>
    <x v="1"/>
    <x v="1"/>
    <m/>
    <m/>
    <m/>
    <s v="x"/>
    <m/>
    <m/>
    <x v="5"/>
    <x v="4"/>
    <s v="x"/>
  </r>
  <r>
    <n v="1306"/>
    <m/>
    <x v="0"/>
    <x v="0"/>
    <m/>
    <m/>
    <m/>
    <m/>
    <m/>
    <m/>
    <x v="0"/>
    <x v="0"/>
    <s v=""/>
  </r>
  <r>
    <n v="1307"/>
    <m/>
    <x v="0"/>
    <x v="0"/>
    <m/>
    <m/>
    <m/>
    <m/>
    <m/>
    <m/>
    <x v="0"/>
    <x v="0"/>
    <s v=""/>
  </r>
  <r>
    <n v="1308"/>
    <m/>
    <x v="0"/>
    <x v="0"/>
    <m/>
    <m/>
    <m/>
    <m/>
    <m/>
    <m/>
    <x v="0"/>
    <x v="0"/>
    <s v=""/>
  </r>
  <r>
    <n v="1309"/>
    <m/>
    <x v="0"/>
    <x v="0"/>
    <m/>
    <m/>
    <m/>
    <m/>
    <m/>
    <m/>
    <x v="0"/>
    <x v="0"/>
    <s v=""/>
  </r>
  <r>
    <n v="1310"/>
    <m/>
    <x v="0"/>
    <x v="0"/>
    <m/>
    <m/>
    <m/>
    <m/>
    <m/>
    <m/>
    <x v="0"/>
    <x v="0"/>
    <s v=""/>
  </r>
  <r>
    <n v="1311"/>
    <s v="Maria Ögren"/>
    <x v="0"/>
    <x v="0"/>
    <m/>
    <m/>
    <m/>
    <m/>
    <m/>
    <m/>
    <x v="0"/>
    <x v="0"/>
    <s v=""/>
  </r>
  <r>
    <n v="1312"/>
    <m/>
    <x v="0"/>
    <x v="0"/>
    <m/>
    <m/>
    <m/>
    <m/>
    <m/>
    <m/>
    <x v="0"/>
    <x v="0"/>
    <s v=""/>
  </r>
  <r>
    <n v="1313"/>
    <m/>
    <x v="0"/>
    <x v="0"/>
    <m/>
    <m/>
    <m/>
    <m/>
    <m/>
    <m/>
    <x v="0"/>
    <x v="0"/>
    <s v=""/>
  </r>
  <r>
    <n v="1314"/>
    <m/>
    <x v="0"/>
    <x v="0"/>
    <m/>
    <m/>
    <m/>
    <m/>
    <m/>
    <m/>
    <x v="0"/>
    <x v="0"/>
    <s v=""/>
  </r>
  <r>
    <n v="1315"/>
    <m/>
    <x v="0"/>
    <x v="0"/>
    <m/>
    <m/>
    <m/>
    <m/>
    <m/>
    <m/>
    <x v="0"/>
    <x v="0"/>
    <s v=""/>
  </r>
  <r>
    <n v="1316"/>
    <m/>
    <x v="0"/>
    <x v="0"/>
    <m/>
    <m/>
    <m/>
    <m/>
    <m/>
    <m/>
    <x v="0"/>
    <x v="0"/>
    <s v=""/>
  </r>
  <r>
    <n v="1317"/>
    <m/>
    <x v="0"/>
    <x v="0"/>
    <m/>
    <m/>
    <m/>
    <m/>
    <m/>
    <m/>
    <x v="0"/>
    <x v="0"/>
    <s v=""/>
  </r>
  <r>
    <n v="1318"/>
    <m/>
    <x v="0"/>
    <x v="0"/>
    <m/>
    <m/>
    <m/>
    <m/>
    <m/>
    <m/>
    <x v="0"/>
    <x v="0"/>
    <s v=""/>
  </r>
  <r>
    <n v="1319"/>
    <m/>
    <x v="0"/>
    <x v="0"/>
    <m/>
    <m/>
    <m/>
    <m/>
    <m/>
    <m/>
    <x v="0"/>
    <x v="0"/>
    <s v=""/>
  </r>
  <r>
    <n v="1320"/>
    <m/>
    <x v="0"/>
    <x v="0"/>
    <m/>
    <m/>
    <m/>
    <m/>
    <m/>
    <m/>
    <x v="0"/>
    <x v="0"/>
    <s v=""/>
  </r>
  <r>
    <n v="1321"/>
    <m/>
    <x v="0"/>
    <x v="0"/>
    <m/>
    <m/>
    <m/>
    <m/>
    <m/>
    <m/>
    <x v="0"/>
    <x v="0"/>
    <s v=""/>
  </r>
  <r>
    <n v="1322"/>
    <m/>
    <x v="0"/>
    <x v="0"/>
    <m/>
    <m/>
    <m/>
    <m/>
    <m/>
    <m/>
    <x v="0"/>
    <x v="0"/>
    <s v=""/>
  </r>
  <r>
    <n v="1323"/>
    <m/>
    <x v="0"/>
    <x v="0"/>
    <m/>
    <m/>
    <m/>
    <m/>
    <m/>
    <m/>
    <x v="0"/>
    <x v="0"/>
    <s v=""/>
  </r>
  <r>
    <n v="1324"/>
    <m/>
    <x v="0"/>
    <x v="0"/>
    <m/>
    <m/>
    <m/>
    <m/>
    <m/>
    <m/>
    <x v="0"/>
    <x v="0"/>
    <s v=""/>
  </r>
  <r>
    <n v="1325"/>
    <m/>
    <x v="0"/>
    <x v="0"/>
    <m/>
    <m/>
    <m/>
    <m/>
    <m/>
    <m/>
    <x v="0"/>
    <x v="0"/>
    <s v=""/>
  </r>
  <r>
    <n v="1326"/>
    <m/>
    <x v="0"/>
    <x v="0"/>
    <m/>
    <m/>
    <m/>
    <m/>
    <m/>
    <m/>
    <x v="0"/>
    <x v="0"/>
    <s v=""/>
  </r>
  <r>
    <n v="1327"/>
    <m/>
    <x v="0"/>
    <x v="0"/>
    <m/>
    <m/>
    <m/>
    <m/>
    <m/>
    <m/>
    <x v="0"/>
    <x v="0"/>
    <s v=""/>
  </r>
  <r>
    <n v="1328"/>
    <m/>
    <x v="0"/>
    <x v="0"/>
    <m/>
    <m/>
    <m/>
    <m/>
    <m/>
    <m/>
    <x v="0"/>
    <x v="0"/>
    <s v=""/>
  </r>
  <r>
    <n v="1329"/>
    <m/>
    <x v="0"/>
    <x v="0"/>
    <m/>
    <m/>
    <m/>
    <m/>
    <m/>
    <m/>
    <x v="0"/>
    <x v="0"/>
    <s v=""/>
  </r>
  <r>
    <n v="1330"/>
    <m/>
    <x v="0"/>
    <x v="0"/>
    <m/>
    <m/>
    <m/>
    <m/>
    <m/>
    <m/>
    <x v="0"/>
    <x v="0"/>
    <s v=""/>
  </r>
  <r>
    <n v="1331"/>
    <m/>
    <x v="0"/>
    <x v="0"/>
    <m/>
    <m/>
    <m/>
    <m/>
    <m/>
    <m/>
    <x v="0"/>
    <x v="0"/>
    <s v=""/>
  </r>
  <r>
    <n v="1332"/>
    <m/>
    <x v="0"/>
    <x v="0"/>
    <m/>
    <m/>
    <m/>
    <m/>
    <m/>
    <m/>
    <x v="0"/>
    <x v="0"/>
    <s v=""/>
  </r>
  <r>
    <n v="1333"/>
    <m/>
    <x v="0"/>
    <x v="0"/>
    <m/>
    <m/>
    <m/>
    <m/>
    <m/>
    <m/>
    <x v="0"/>
    <x v="0"/>
    <s v=""/>
  </r>
  <r>
    <n v="1334"/>
    <m/>
    <x v="0"/>
    <x v="0"/>
    <m/>
    <m/>
    <m/>
    <m/>
    <m/>
    <m/>
    <x v="0"/>
    <x v="0"/>
    <s v=""/>
  </r>
  <r>
    <n v="1335"/>
    <m/>
    <x v="0"/>
    <x v="0"/>
    <m/>
    <m/>
    <m/>
    <m/>
    <m/>
    <m/>
    <x v="0"/>
    <x v="0"/>
    <s v=""/>
  </r>
  <r>
    <n v="1336"/>
    <m/>
    <x v="0"/>
    <x v="0"/>
    <m/>
    <m/>
    <m/>
    <m/>
    <m/>
    <m/>
    <x v="0"/>
    <x v="0"/>
    <s v=""/>
  </r>
  <r>
    <n v="1337"/>
    <m/>
    <x v="0"/>
    <x v="0"/>
    <m/>
    <m/>
    <m/>
    <m/>
    <m/>
    <m/>
    <x v="0"/>
    <x v="0"/>
    <s v=""/>
  </r>
  <r>
    <n v="1338"/>
    <m/>
    <x v="0"/>
    <x v="0"/>
    <m/>
    <m/>
    <m/>
    <m/>
    <m/>
    <m/>
    <x v="0"/>
    <x v="0"/>
    <s v=""/>
  </r>
  <r>
    <n v="1339"/>
    <m/>
    <x v="0"/>
    <x v="0"/>
    <m/>
    <m/>
    <m/>
    <m/>
    <m/>
    <m/>
    <x v="0"/>
    <x v="0"/>
    <s v=""/>
  </r>
  <r>
    <n v="1340"/>
    <m/>
    <x v="0"/>
    <x v="0"/>
    <m/>
    <m/>
    <m/>
    <m/>
    <m/>
    <m/>
    <x v="0"/>
    <x v="0"/>
    <s v=""/>
  </r>
  <r>
    <n v="1341"/>
    <m/>
    <x v="0"/>
    <x v="0"/>
    <m/>
    <m/>
    <m/>
    <m/>
    <m/>
    <m/>
    <x v="0"/>
    <x v="0"/>
    <s v=""/>
  </r>
  <r>
    <n v="1342"/>
    <m/>
    <x v="0"/>
    <x v="0"/>
    <m/>
    <m/>
    <m/>
    <m/>
    <m/>
    <m/>
    <x v="0"/>
    <x v="0"/>
    <s v=""/>
  </r>
  <r>
    <n v="1343"/>
    <m/>
    <x v="0"/>
    <x v="0"/>
    <m/>
    <m/>
    <m/>
    <m/>
    <m/>
    <m/>
    <x v="0"/>
    <x v="0"/>
    <s v=""/>
  </r>
  <r>
    <n v="1344"/>
    <m/>
    <x v="0"/>
    <x v="0"/>
    <m/>
    <m/>
    <m/>
    <m/>
    <m/>
    <m/>
    <x v="0"/>
    <x v="0"/>
    <s v=""/>
  </r>
  <r>
    <n v="1345"/>
    <m/>
    <x v="0"/>
    <x v="0"/>
    <m/>
    <m/>
    <m/>
    <m/>
    <m/>
    <m/>
    <x v="0"/>
    <x v="0"/>
    <s v=""/>
  </r>
  <r>
    <n v="1346"/>
    <m/>
    <x v="0"/>
    <x v="0"/>
    <m/>
    <m/>
    <m/>
    <m/>
    <m/>
    <m/>
    <x v="0"/>
    <x v="0"/>
    <s v=""/>
  </r>
  <r>
    <n v="1347"/>
    <m/>
    <x v="0"/>
    <x v="0"/>
    <m/>
    <m/>
    <m/>
    <m/>
    <m/>
    <m/>
    <x v="0"/>
    <x v="0"/>
    <s v=""/>
  </r>
  <r>
    <n v="1348"/>
    <m/>
    <x v="0"/>
    <x v="0"/>
    <m/>
    <m/>
    <m/>
    <m/>
    <m/>
    <m/>
    <x v="0"/>
    <x v="0"/>
    <s v=""/>
  </r>
  <r>
    <n v="1349"/>
    <m/>
    <x v="0"/>
    <x v="0"/>
    <m/>
    <m/>
    <m/>
    <m/>
    <m/>
    <m/>
    <x v="0"/>
    <x v="0"/>
    <s v=""/>
  </r>
  <r>
    <n v="1350"/>
    <m/>
    <x v="0"/>
    <x v="0"/>
    <m/>
    <m/>
    <m/>
    <m/>
    <m/>
    <m/>
    <x v="0"/>
    <x v="0"/>
    <s v=""/>
  </r>
  <r>
    <n v="1351"/>
    <m/>
    <x v="0"/>
    <x v="0"/>
    <m/>
    <m/>
    <m/>
    <m/>
    <m/>
    <m/>
    <x v="0"/>
    <x v="0"/>
    <s v=""/>
  </r>
  <r>
    <n v="1352"/>
    <m/>
    <x v="0"/>
    <x v="0"/>
    <m/>
    <m/>
    <m/>
    <m/>
    <m/>
    <m/>
    <x v="0"/>
    <x v="0"/>
    <s v=""/>
  </r>
  <r>
    <n v="1353"/>
    <m/>
    <x v="0"/>
    <x v="0"/>
    <m/>
    <m/>
    <m/>
    <m/>
    <m/>
    <m/>
    <x v="0"/>
    <x v="0"/>
    <s v=""/>
  </r>
  <r>
    <n v="1354"/>
    <m/>
    <x v="0"/>
    <x v="0"/>
    <m/>
    <m/>
    <m/>
    <m/>
    <m/>
    <m/>
    <x v="0"/>
    <x v="0"/>
    <s v=""/>
  </r>
  <r>
    <n v="1355"/>
    <m/>
    <x v="0"/>
    <x v="0"/>
    <m/>
    <m/>
    <m/>
    <m/>
    <m/>
    <m/>
    <x v="0"/>
    <x v="0"/>
    <s v=""/>
  </r>
  <r>
    <n v="1356"/>
    <m/>
    <x v="0"/>
    <x v="0"/>
    <m/>
    <m/>
    <m/>
    <m/>
    <m/>
    <m/>
    <x v="0"/>
    <x v="0"/>
    <s v=""/>
  </r>
  <r>
    <n v="1357"/>
    <m/>
    <x v="0"/>
    <x v="0"/>
    <m/>
    <m/>
    <m/>
    <m/>
    <m/>
    <m/>
    <x v="0"/>
    <x v="0"/>
    <s v=""/>
  </r>
  <r>
    <n v="1358"/>
    <m/>
    <x v="0"/>
    <x v="0"/>
    <m/>
    <m/>
    <m/>
    <m/>
    <m/>
    <m/>
    <x v="0"/>
    <x v="0"/>
    <s v=""/>
  </r>
  <r>
    <n v="1359"/>
    <m/>
    <x v="0"/>
    <x v="0"/>
    <m/>
    <m/>
    <m/>
    <m/>
    <m/>
    <m/>
    <x v="0"/>
    <x v="0"/>
    <s v=""/>
  </r>
  <r>
    <n v="1360"/>
    <m/>
    <x v="0"/>
    <x v="0"/>
    <m/>
    <m/>
    <m/>
    <m/>
    <m/>
    <m/>
    <x v="0"/>
    <x v="0"/>
    <s v=""/>
  </r>
  <r>
    <n v="1361"/>
    <s v="Carlos Santos"/>
    <x v="0"/>
    <x v="0"/>
    <m/>
    <m/>
    <m/>
    <m/>
    <m/>
    <m/>
    <x v="0"/>
    <x v="0"/>
    <s v=""/>
  </r>
  <r>
    <n v="1362"/>
    <m/>
    <x v="0"/>
    <x v="0"/>
    <m/>
    <m/>
    <m/>
    <m/>
    <m/>
    <m/>
    <x v="0"/>
    <x v="0"/>
    <s v=""/>
  </r>
  <r>
    <n v="1363"/>
    <m/>
    <x v="0"/>
    <x v="0"/>
    <m/>
    <m/>
    <m/>
    <m/>
    <m/>
    <m/>
    <x v="0"/>
    <x v="0"/>
    <s v=""/>
  </r>
  <r>
    <n v="1364"/>
    <m/>
    <x v="0"/>
    <x v="0"/>
    <m/>
    <m/>
    <m/>
    <m/>
    <m/>
    <m/>
    <x v="0"/>
    <x v="0"/>
    <s v=""/>
  </r>
  <r>
    <n v="1365"/>
    <m/>
    <x v="0"/>
    <x v="0"/>
    <m/>
    <m/>
    <m/>
    <m/>
    <m/>
    <m/>
    <x v="0"/>
    <x v="0"/>
    <s v=""/>
  </r>
  <r>
    <n v="1366"/>
    <m/>
    <x v="0"/>
    <x v="0"/>
    <m/>
    <m/>
    <m/>
    <m/>
    <m/>
    <m/>
    <x v="0"/>
    <x v="0"/>
    <s v=""/>
  </r>
  <r>
    <n v="1367"/>
    <m/>
    <x v="0"/>
    <x v="0"/>
    <m/>
    <m/>
    <m/>
    <m/>
    <m/>
    <m/>
    <x v="0"/>
    <x v="0"/>
    <s v=""/>
  </r>
  <r>
    <n v="1368"/>
    <m/>
    <x v="0"/>
    <x v="0"/>
    <m/>
    <m/>
    <m/>
    <m/>
    <m/>
    <m/>
    <x v="0"/>
    <x v="0"/>
    <s v=""/>
  </r>
  <r>
    <n v="1369"/>
    <m/>
    <x v="0"/>
    <x v="0"/>
    <m/>
    <m/>
    <m/>
    <m/>
    <m/>
    <m/>
    <x v="0"/>
    <x v="0"/>
    <s v=""/>
  </r>
  <r>
    <n v="1370"/>
    <m/>
    <x v="0"/>
    <x v="0"/>
    <m/>
    <m/>
    <m/>
    <m/>
    <m/>
    <m/>
    <x v="0"/>
    <x v="0"/>
    <s v=""/>
  </r>
  <r>
    <n v="1371"/>
    <m/>
    <x v="0"/>
    <x v="0"/>
    <m/>
    <m/>
    <m/>
    <m/>
    <m/>
    <m/>
    <x v="0"/>
    <x v="0"/>
    <s v=""/>
  </r>
  <r>
    <n v="1372"/>
    <m/>
    <x v="0"/>
    <x v="0"/>
    <m/>
    <m/>
    <m/>
    <m/>
    <m/>
    <m/>
    <x v="0"/>
    <x v="0"/>
    <s v=""/>
  </r>
  <r>
    <n v="1373"/>
    <s v="David Falcão"/>
    <x v="1"/>
    <x v="0"/>
    <m/>
    <m/>
    <m/>
    <m/>
    <m/>
    <m/>
    <x v="0"/>
    <x v="0"/>
    <s v=""/>
  </r>
  <r>
    <n v="1374"/>
    <m/>
    <x v="0"/>
    <x v="0"/>
    <m/>
    <m/>
    <m/>
    <m/>
    <m/>
    <m/>
    <x v="0"/>
    <x v="0"/>
    <s v=""/>
  </r>
  <r>
    <n v="1375"/>
    <m/>
    <x v="0"/>
    <x v="0"/>
    <m/>
    <m/>
    <m/>
    <m/>
    <m/>
    <m/>
    <x v="0"/>
    <x v="0"/>
    <s v=""/>
  </r>
  <r>
    <n v="1376"/>
    <m/>
    <x v="0"/>
    <x v="0"/>
    <m/>
    <m/>
    <m/>
    <m/>
    <m/>
    <m/>
    <x v="0"/>
    <x v="0"/>
    <s v=""/>
  </r>
  <r>
    <n v="1377"/>
    <m/>
    <x v="0"/>
    <x v="0"/>
    <m/>
    <m/>
    <m/>
    <m/>
    <m/>
    <m/>
    <x v="0"/>
    <x v="0"/>
    <s v=""/>
  </r>
  <r>
    <n v="1378"/>
    <m/>
    <x v="0"/>
    <x v="0"/>
    <m/>
    <m/>
    <m/>
    <m/>
    <m/>
    <m/>
    <x v="0"/>
    <x v="0"/>
    <s v=""/>
  </r>
  <r>
    <n v="1379"/>
    <m/>
    <x v="0"/>
    <x v="0"/>
    <m/>
    <m/>
    <m/>
    <m/>
    <m/>
    <m/>
    <x v="0"/>
    <x v="0"/>
    <s v=""/>
  </r>
  <r>
    <n v="1380"/>
    <m/>
    <x v="0"/>
    <x v="0"/>
    <m/>
    <m/>
    <m/>
    <m/>
    <m/>
    <m/>
    <x v="0"/>
    <x v="0"/>
    <s v=""/>
  </r>
  <r>
    <n v="1381"/>
    <m/>
    <x v="0"/>
    <x v="0"/>
    <m/>
    <m/>
    <m/>
    <m/>
    <m/>
    <m/>
    <x v="0"/>
    <x v="0"/>
    <s v=""/>
  </r>
  <r>
    <n v="1382"/>
    <m/>
    <x v="0"/>
    <x v="0"/>
    <m/>
    <m/>
    <m/>
    <m/>
    <m/>
    <m/>
    <x v="0"/>
    <x v="0"/>
    <s v=""/>
  </r>
  <r>
    <n v="1383"/>
    <m/>
    <x v="0"/>
    <x v="0"/>
    <m/>
    <m/>
    <m/>
    <m/>
    <m/>
    <m/>
    <x v="0"/>
    <x v="0"/>
    <s v=""/>
  </r>
  <r>
    <n v="1384"/>
    <m/>
    <x v="0"/>
    <x v="0"/>
    <m/>
    <m/>
    <m/>
    <m/>
    <m/>
    <m/>
    <x v="0"/>
    <x v="0"/>
    <s v=""/>
  </r>
  <r>
    <n v="1385"/>
    <m/>
    <x v="0"/>
    <x v="0"/>
    <m/>
    <m/>
    <m/>
    <m/>
    <m/>
    <m/>
    <x v="0"/>
    <x v="0"/>
    <s v=""/>
  </r>
  <r>
    <n v="1386"/>
    <m/>
    <x v="0"/>
    <x v="0"/>
    <m/>
    <m/>
    <m/>
    <m/>
    <m/>
    <m/>
    <x v="0"/>
    <x v="0"/>
    <s v=""/>
  </r>
  <r>
    <n v="1387"/>
    <s v="Tatiana Teixeira"/>
    <x v="0"/>
    <x v="0"/>
    <m/>
    <m/>
    <m/>
    <m/>
    <m/>
    <m/>
    <x v="0"/>
    <x v="0"/>
    <s v=""/>
  </r>
  <r>
    <n v="1388"/>
    <m/>
    <x v="0"/>
    <x v="0"/>
    <m/>
    <m/>
    <m/>
    <m/>
    <m/>
    <m/>
    <x v="0"/>
    <x v="0"/>
    <s v=""/>
  </r>
  <r>
    <n v="1389"/>
    <m/>
    <x v="0"/>
    <x v="0"/>
    <m/>
    <m/>
    <m/>
    <m/>
    <m/>
    <m/>
    <x v="0"/>
    <x v="0"/>
    <s v=""/>
  </r>
  <r>
    <n v="1390"/>
    <s v="Ludjero Silva"/>
    <x v="0"/>
    <x v="0"/>
    <m/>
    <m/>
    <m/>
    <m/>
    <m/>
    <m/>
    <x v="0"/>
    <x v="0"/>
    <s v=""/>
  </r>
  <r>
    <n v="1391"/>
    <m/>
    <x v="0"/>
    <x v="0"/>
    <m/>
    <m/>
    <m/>
    <m/>
    <m/>
    <m/>
    <x v="0"/>
    <x v="0"/>
    <s v=""/>
  </r>
  <r>
    <n v="1392"/>
    <m/>
    <x v="0"/>
    <x v="0"/>
    <m/>
    <m/>
    <m/>
    <m/>
    <m/>
    <m/>
    <x v="0"/>
    <x v="0"/>
    <s v=""/>
  </r>
  <r>
    <n v="1393"/>
    <m/>
    <x v="0"/>
    <x v="0"/>
    <m/>
    <m/>
    <m/>
    <m/>
    <m/>
    <m/>
    <x v="0"/>
    <x v="0"/>
    <s v=""/>
  </r>
  <r>
    <n v="1394"/>
    <m/>
    <x v="0"/>
    <x v="0"/>
    <m/>
    <m/>
    <m/>
    <m/>
    <m/>
    <m/>
    <x v="0"/>
    <x v="0"/>
    <s v=""/>
  </r>
  <r>
    <n v="1395"/>
    <m/>
    <x v="0"/>
    <x v="0"/>
    <m/>
    <m/>
    <m/>
    <m/>
    <m/>
    <m/>
    <x v="0"/>
    <x v="0"/>
    <s v=""/>
  </r>
  <r>
    <n v="1396"/>
    <m/>
    <x v="0"/>
    <x v="0"/>
    <m/>
    <m/>
    <m/>
    <m/>
    <m/>
    <m/>
    <x v="0"/>
    <x v="0"/>
    <s v=""/>
  </r>
  <r>
    <n v="1397"/>
    <m/>
    <x v="0"/>
    <x v="0"/>
    <m/>
    <m/>
    <m/>
    <m/>
    <m/>
    <m/>
    <x v="0"/>
    <x v="0"/>
    <s v=""/>
  </r>
  <r>
    <n v="1398"/>
    <m/>
    <x v="0"/>
    <x v="0"/>
    <m/>
    <m/>
    <m/>
    <m/>
    <m/>
    <m/>
    <x v="0"/>
    <x v="0"/>
    <s v=""/>
  </r>
  <r>
    <n v="1399"/>
    <m/>
    <x v="0"/>
    <x v="0"/>
    <m/>
    <m/>
    <m/>
    <m/>
    <m/>
    <m/>
    <x v="0"/>
    <x v="0"/>
    <s v=""/>
  </r>
  <r>
    <n v="1400"/>
    <m/>
    <x v="0"/>
    <x v="0"/>
    <m/>
    <m/>
    <m/>
    <m/>
    <m/>
    <m/>
    <x v="0"/>
    <x v="0"/>
    <s v=""/>
  </r>
  <r>
    <n v="1401"/>
    <m/>
    <x v="0"/>
    <x v="0"/>
    <m/>
    <m/>
    <m/>
    <m/>
    <m/>
    <m/>
    <x v="0"/>
    <x v="0"/>
    <s v=""/>
  </r>
  <r>
    <n v="1402"/>
    <m/>
    <x v="0"/>
    <x v="0"/>
    <m/>
    <m/>
    <m/>
    <m/>
    <m/>
    <m/>
    <x v="0"/>
    <x v="0"/>
    <s v=""/>
  </r>
  <r>
    <n v="1403"/>
    <m/>
    <x v="0"/>
    <x v="0"/>
    <m/>
    <m/>
    <m/>
    <m/>
    <m/>
    <m/>
    <x v="0"/>
    <x v="0"/>
    <s v=""/>
  </r>
  <r>
    <n v="1404"/>
    <m/>
    <x v="0"/>
    <x v="0"/>
    <m/>
    <m/>
    <m/>
    <m/>
    <m/>
    <m/>
    <x v="0"/>
    <x v="0"/>
    <s v=""/>
  </r>
  <r>
    <n v="1405"/>
    <m/>
    <x v="0"/>
    <x v="0"/>
    <m/>
    <m/>
    <m/>
    <m/>
    <m/>
    <m/>
    <x v="0"/>
    <x v="0"/>
    <s v=""/>
  </r>
  <r>
    <n v="1406"/>
    <m/>
    <x v="0"/>
    <x v="0"/>
    <m/>
    <m/>
    <m/>
    <m/>
    <m/>
    <m/>
    <x v="0"/>
    <x v="0"/>
    <s v=""/>
  </r>
  <r>
    <n v="1407"/>
    <m/>
    <x v="0"/>
    <x v="0"/>
    <m/>
    <m/>
    <m/>
    <m/>
    <m/>
    <m/>
    <x v="0"/>
    <x v="0"/>
    <s v=""/>
  </r>
  <r>
    <n v="1408"/>
    <m/>
    <x v="0"/>
    <x v="0"/>
    <m/>
    <m/>
    <m/>
    <m/>
    <m/>
    <m/>
    <x v="0"/>
    <x v="0"/>
    <s v=""/>
  </r>
  <r>
    <n v="1409"/>
    <m/>
    <x v="0"/>
    <x v="0"/>
    <m/>
    <m/>
    <m/>
    <m/>
    <m/>
    <m/>
    <x v="0"/>
    <x v="0"/>
    <s v=""/>
  </r>
  <r>
    <n v="1410"/>
    <m/>
    <x v="0"/>
    <x v="0"/>
    <m/>
    <m/>
    <m/>
    <m/>
    <m/>
    <m/>
    <x v="0"/>
    <x v="0"/>
    <s v=""/>
  </r>
  <r>
    <n v="1411"/>
    <s v="José João Coelho"/>
    <x v="1"/>
    <x v="1"/>
    <m/>
    <s v="x"/>
    <m/>
    <m/>
    <m/>
    <m/>
    <x v="7"/>
    <x v="3"/>
    <s v="x"/>
  </r>
  <r>
    <n v="1412"/>
    <m/>
    <x v="0"/>
    <x v="0"/>
    <m/>
    <m/>
    <m/>
    <m/>
    <m/>
    <m/>
    <x v="0"/>
    <x v="0"/>
    <s v=""/>
  </r>
  <r>
    <n v="1413"/>
    <m/>
    <x v="0"/>
    <x v="0"/>
    <m/>
    <m/>
    <m/>
    <m/>
    <m/>
    <m/>
    <x v="0"/>
    <x v="0"/>
    <s v=""/>
  </r>
  <r>
    <n v="1414"/>
    <m/>
    <x v="0"/>
    <x v="0"/>
    <m/>
    <m/>
    <m/>
    <m/>
    <m/>
    <m/>
    <x v="0"/>
    <x v="0"/>
    <s v=""/>
  </r>
  <r>
    <n v="1415"/>
    <m/>
    <x v="0"/>
    <x v="0"/>
    <m/>
    <m/>
    <m/>
    <m/>
    <m/>
    <m/>
    <x v="0"/>
    <x v="0"/>
    <s v=""/>
  </r>
  <r>
    <n v="1416"/>
    <m/>
    <x v="0"/>
    <x v="0"/>
    <m/>
    <m/>
    <m/>
    <m/>
    <m/>
    <m/>
    <x v="0"/>
    <x v="0"/>
    <s v=""/>
  </r>
  <r>
    <n v="1417"/>
    <m/>
    <x v="0"/>
    <x v="0"/>
    <m/>
    <m/>
    <m/>
    <m/>
    <m/>
    <m/>
    <x v="0"/>
    <x v="0"/>
    <s v=""/>
  </r>
  <r>
    <n v="1418"/>
    <m/>
    <x v="0"/>
    <x v="0"/>
    <m/>
    <m/>
    <m/>
    <m/>
    <m/>
    <m/>
    <x v="0"/>
    <x v="0"/>
    <s v=""/>
  </r>
  <r>
    <n v="1419"/>
    <m/>
    <x v="0"/>
    <x v="0"/>
    <m/>
    <m/>
    <m/>
    <m/>
    <m/>
    <m/>
    <x v="0"/>
    <x v="0"/>
    <s v=""/>
  </r>
  <r>
    <n v="1420"/>
    <m/>
    <x v="0"/>
    <x v="0"/>
    <m/>
    <m/>
    <m/>
    <m/>
    <m/>
    <m/>
    <x v="0"/>
    <x v="0"/>
    <s v=""/>
  </r>
  <r>
    <n v="1421"/>
    <m/>
    <x v="0"/>
    <x v="0"/>
    <m/>
    <m/>
    <m/>
    <m/>
    <m/>
    <m/>
    <x v="0"/>
    <x v="0"/>
    <s v=""/>
  </r>
  <r>
    <n v="1422"/>
    <m/>
    <x v="0"/>
    <x v="0"/>
    <m/>
    <m/>
    <m/>
    <m/>
    <m/>
    <m/>
    <x v="0"/>
    <x v="0"/>
    <s v=""/>
  </r>
  <r>
    <n v="1423"/>
    <m/>
    <x v="0"/>
    <x v="0"/>
    <m/>
    <m/>
    <m/>
    <m/>
    <m/>
    <m/>
    <x v="0"/>
    <x v="0"/>
    <s v=""/>
  </r>
  <r>
    <n v="1424"/>
    <m/>
    <x v="0"/>
    <x v="0"/>
    <m/>
    <m/>
    <m/>
    <m/>
    <m/>
    <m/>
    <x v="0"/>
    <x v="0"/>
    <s v=""/>
  </r>
  <r>
    <n v="1425"/>
    <m/>
    <x v="0"/>
    <x v="0"/>
    <m/>
    <m/>
    <m/>
    <m/>
    <m/>
    <m/>
    <x v="0"/>
    <x v="0"/>
    <s v=""/>
  </r>
  <r>
    <n v="1426"/>
    <m/>
    <x v="0"/>
    <x v="0"/>
    <m/>
    <m/>
    <m/>
    <m/>
    <m/>
    <m/>
    <x v="0"/>
    <x v="0"/>
    <s v=""/>
  </r>
  <r>
    <n v="1427"/>
    <m/>
    <x v="0"/>
    <x v="0"/>
    <m/>
    <m/>
    <m/>
    <m/>
    <m/>
    <m/>
    <x v="0"/>
    <x v="0"/>
    <s v=""/>
  </r>
  <r>
    <n v="1428"/>
    <m/>
    <x v="0"/>
    <x v="0"/>
    <m/>
    <m/>
    <m/>
    <m/>
    <m/>
    <m/>
    <x v="0"/>
    <x v="0"/>
    <s v=""/>
  </r>
  <r>
    <n v="1429"/>
    <m/>
    <x v="0"/>
    <x v="0"/>
    <m/>
    <m/>
    <m/>
    <m/>
    <m/>
    <m/>
    <x v="0"/>
    <x v="0"/>
    <s v=""/>
  </r>
  <r>
    <n v="1430"/>
    <m/>
    <x v="0"/>
    <x v="0"/>
    <m/>
    <m/>
    <m/>
    <m/>
    <m/>
    <m/>
    <x v="0"/>
    <x v="0"/>
    <s v=""/>
  </r>
  <r>
    <n v="1431"/>
    <m/>
    <x v="0"/>
    <x v="0"/>
    <m/>
    <m/>
    <m/>
    <m/>
    <m/>
    <m/>
    <x v="0"/>
    <x v="0"/>
    <s v=""/>
  </r>
  <r>
    <n v="1432"/>
    <m/>
    <x v="0"/>
    <x v="0"/>
    <m/>
    <m/>
    <m/>
    <m/>
    <m/>
    <m/>
    <x v="0"/>
    <x v="0"/>
    <s v=""/>
  </r>
  <r>
    <n v="1433"/>
    <m/>
    <x v="0"/>
    <x v="0"/>
    <m/>
    <m/>
    <m/>
    <m/>
    <m/>
    <m/>
    <x v="0"/>
    <x v="0"/>
    <s v=""/>
  </r>
  <r>
    <n v="1434"/>
    <s v="Ana Fortuna"/>
    <x v="2"/>
    <x v="1"/>
    <m/>
    <s v="x"/>
    <m/>
    <m/>
    <m/>
    <m/>
    <x v="4"/>
    <x v="3"/>
    <s v="x"/>
  </r>
  <r>
    <n v="1435"/>
    <m/>
    <x v="0"/>
    <x v="0"/>
    <m/>
    <m/>
    <m/>
    <m/>
    <m/>
    <m/>
    <x v="0"/>
    <x v="0"/>
    <s v=""/>
  </r>
  <r>
    <n v="1436"/>
    <m/>
    <x v="0"/>
    <x v="0"/>
    <m/>
    <m/>
    <m/>
    <m/>
    <m/>
    <m/>
    <x v="0"/>
    <x v="0"/>
    <s v=""/>
  </r>
  <r>
    <n v="1437"/>
    <m/>
    <x v="0"/>
    <x v="0"/>
    <m/>
    <m/>
    <m/>
    <m/>
    <m/>
    <m/>
    <x v="0"/>
    <x v="0"/>
    <s v=""/>
  </r>
  <r>
    <n v="1438"/>
    <m/>
    <x v="0"/>
    <x v="0"/>
    <m/>
    <m/>
    <m/>
    <m/>
    <m/>
    <m/>
    <x v="0"/>
    <x v="0"/>
    <s v=""/>
  </r>
  <r>
    <n v="1439"/>
    <m/>
    <x v="0"/>
    <x v="0"/>
    <m/>
    <m/>
    <m/>
    <m/>
    <m/>
    <m/>
    <x v="0"/>
    <x v="0"/>
    <s v=""/>
  </r>
  <r>
    <n v="1440"/>
    <m/>
    <x v="0"/>
    <x v="0"/>
    <m/>
    <m/>
    <m/>
    <m/>
    <m/>
    <m/>
    <x v="0"/>
    <x v="0"/>
    <s v=""/>
  </r>
  <r>
    <n v="1441"/>
    <m/>
    <x v="0"/>
    <x v="0"/>
    <m/>
    <m/>
    <m/>
    <m/>
    <m/>
    <m/>
    <x v="0"/>
    <x v="0"/>
    <s v=""/>
  </r>
  <r>
    <n v="1442"/>
    <m/>
    <x v="0"/>
    <x v="0"/>
    <m/>
    <m/>
    <m/>
    <m/>
    <m/>
    <m/>
    <x v="0"/>
    <x v="0"/>
    <s v=""/>
  </r>
  <r>
    <n v="1443"/>
    <m/>
    <x v="0"/>
    <x v="0"/>
    <m/>
    <m/>
    <m/>
    <m/>
    <m/>
    <m/>
    <x v="0"/>
    <x v="0"/>
    <s v=""/>
  </r>
  <r>
    <n v="1444"/>
    <m/>
    <x v="0"/>
    <x v="0"/>
    <m/>
    <m/>
    <m/>
    <m/>
    <m/>
    <m/>
    <x v="0"/>
    <x v="0"/>
    <s v=""/>
  </r>
  <r>
    <n v="1445"/>
    <m/>
    <x v="0"/>
    <x v="0"/>
    <m/>
    <m/>
    <m/>
    <m/>
    <m/>
    <m/>
    <x v="0"/>
    <x v="0"/>
    <s v=""/>
  </r>
  <r>
    <n v="1446"/>
    <m/>
    <x v="0"/>
    <x v="0"/>
    <m/>
    <m/>
    <m/>
    <m/>
    <m/>
    <m/>
    <x v="0"/>
    <x v="0"/>
    <s v=""/>
  </r>
  <r>
    <n v="1447"/>
    <s v="Cátia Correia"/>
    <x v="2"/>
    <x v="0"/>
    <m/>
    <m/>
    <m/>
    <m/>
    <m/>
    <m/>
    <x v="0"/>
    <x v="0"/>
    <s v=""/>
  </r>
  <r>
    <n v="1448"/>
    <m/>
    <x v="0"/>
    <x v="0"/>
    <m/>
    <m/>
    <m/>
    <m/>
    <m/>
    <m/>
    <x v="0"/>
    <x v="0"/>
    <s v=""/>
  </r>
  <r>
    <n v="1449"/>
    <m/>
    <x v="0"/>
    <x v="0"/>
    <m/>
    <m/>
    <m/>
    <m/>
    <m/>
    <m/>
    <x v="0"/>
    <x v="0"/>
    <s v=""/>
  </r>
  <r>
    <n v="1450"/>
    <m/>
    <x v="0"/>
    <x v="0"/>
    <m/>
    <m/>
    <m/>
    <m/>
    <m/>
    <m/>
    <x v="0"/>
    <x v="0"/>
    <s v=""/>
  </r>
  <r>
    <n v="1451"/>
    <m/>
    <x v="0"/>
    <x v="0"/>
    <m/>
    <m/>
    <m/>
    <m/>
    <m/>
    <m/>
    <x v="0"/>
    <x v="0"/>
    <s v=""/>
  </r>
  <r>
    <n v="1452"/>
    <s v="Wouter Wagenmaker"/>
    <x v="0"/>
    <x v="0"/>
    <m/>
    <m/>
    <m/>
    <m/>
    <m/>
    <m/>
    <x v="0"/>
    <x v="0"/>
    <s v=""/>
  </r>
  <r>
    <n v="1453"/>
    <m/>
    <x v="0"/>
    <x v="0"/>
    <m/>
    <m/>
    <m/>
    <m/>
    <m/>
    <m/>
    <x v="0"/>
    <x v="0"/>
    <s v=""/>
  </r>
  <r>
    <n v="1454"/>
    <m/>
    <x v="0"/>
    <x v="0"/>
    <m/>
    <m/>
    <m/>
    <m/>
    <m/>
    <m/>
    <x v="0"/>
    <x v="0"/>
    <s v=""/>
  </r>
  <r>
    <n v="1455"/>
    <m/>
    <x v="0"/>
    <x v="0"/>
    <m/>
    <m/>
    <m/>
    <m/>
    <m/>
    <m/>
    <x v="0"/>
    <x v="0"/>
    <s v=""/>
  </r>
  <r>
    <n v="1456"/>
    <m/>
    <x v="0"/>
    <x v="0"/>
    <m/>
    <m/>
    <m/>
    <m/>
    <m/>
    <m/>
    <x v="0"/>
    <x v="0"/>
    <s v=""/>
  </r>
  <r>
    <n v="1457"/>
    <m/>
    <x v="0"/>
    <x v="0"/>
    <m/>
    <m/>
    <m/>
    <m/>
    <m/>
    <m/>
    <x v="0"/>
    <x v="0"/>
    <s v=""/>
  </r>
  <r>
    <n v="1458"/>
    <m/>
    <x v="0"/>
    <x v="0"/>
    <m/>
    <m/>
    <m/>
    <m/>
    <m/>
    <m/>
    <x v="0"/>
    <x v="0"/>
    <s v=""/>
  </r>
  <r>
    <n v="1459"/>
    <m/>
    <x v="0"/>
    <x v="0"/>
    <m/>
    <m/>
    <m/>
    <m/>
    <m/>
    <m/>
    <x v="0"/>
    <x v="0"/>
    <s v=""/>
  </r>
  <r>
    <n v="1460"/>
    <m/>
    <x v="0"/>
    <x v="0"/>
    <m/>
    <m/>
    <m/>
    <m/>
    <m/>
    <m/>
    <x v="0"/>
    <x v="0"/>
    <s v=""/>
  </r>
  <r>
    <n v="1461"/>
    <s v="Carolina Castro"/>
    <x v="2"/>
    <x v="1"/>
    <m/>
    <m/>
    <m/>
    <s v="x"/>
    <m/>
    <m/>
    <x v="7"/>
    <x v="3"/>
    <s v="x"/>
  </r>
  <r>
    <n v="1462"/>
    <m/>
    <x v="0"/>
    <x v="0"/>
    <m/>
    <m/>
    <m/>
    <m/>
    <m/>
    <m/>
    <x v="0"/>
    <x v="0"/>
    <s v=""/>
  </r>
  <r>
    <n v="1463"/>
    <s v="Tomás Ferreira"/>
    <x v="1"/>
    <x v="1"/>
    <m/>
    <s v="x"/>
    <m/>
    <m/>
    <m/>
    <m/>
    <x v="4"/>
    <x v="1"/>
    <s v="x"/>
  </r>
  <r>
    <n v="1464"/>
    <m/>
    <x v="0"/>
    <x v="0"/>
    <m/>
    <m/>
    <m/>
    <m/>
    <m/>
    <m/>
    <x v="0"/>
    <x v="0"/>
    <s v=""/>
  </r>
  <r>
    <n v="1465"/>
    <m/>
    <x v="0"/>
    <x v="0"/>
    <m/>
    <m/>
    <m/>
    <m/>
    <m/>
    <m/>
    <x v="0"/>
    <x v="0"/>
    <s v=""/>
  </r>
  <r>
    <n v="1466"/>
    <s v="Vitória Quintã"/>
    <x v="0"/>
    <x v="0"/>
    <m/>
    <m/>
    <m/>
    <m/>
    <m/>
    <m/>
    <x v="0"/>
    <x v="0"/>
    <s v=""/>
  </r>
  <r>
    <n v="1467"/>
    <m/>
    <x v="0"/>
    <x v="0"/>
    <m/>
    <m/>
    <m/>
    <m/>
    <m/>
    <m/>
    <x v="0"/>
    <x v="0"/>
    <s v=""/>
  </r>
  <r>
    <n v="1468"/>
    <m/>
    <x v="0"/>
    <x v="0"/>
    <m/>
    <m/>
    <m/>
    <m/>
    <m/>
    <m/>
    <x v="0"/>
    <x v="0"/>
    <s v=""/>
  </r>
  <r>
    <n v="1469"/>
    <s v="Tiago Luz"/>
    <x v="1"/>
    <x v="1"/>
    <m/>
    <m/>
    <m/>
    <m/>
    <m/>
    <m/>
    <x v="4"/>
    <x v="4"/>
    <s v="x"/>
  </r>
  <r>
    <n v="1470"/>
    <m/>
    <x v="0"/>
    <x v="0"/>
    <m/>
    <m/>
    <m/>
    <m/>
    <m/>
    <m/>
    <x v="0"/>
    <x v="0"/>
    <s v=""/>
  </r>
  <r>
    <n v="1471"/>
    <s v="Maria João Banha"/>
    <x v="2"/>
    <x v="1"/>
    <m/>
    <m/>
    <s v="x"/>
    <m/>
    <s v="x"/>
    <s v="x"/>
    <x v="4"/>
    <x v="4"/>
    <s v="x"/>
  </r>
  <r>
    <n v="1472"/>
    <m/>
    <x v="0"/>
    <x v="0"/>
    <m/>
    <m/>
    <m/>
    <m/>
    <m/>
    <m/>
    <x v="0"/>
    <x v="0"/>
    <s v=""/>
  </r>
  <r>
    <n v="1473"/>
    <m/>
    <x v="0"/>
    <x v="0"/>
    <m/>
    <m/>
    <m/>
    <m/>
    <m/>
    <m/>
    <x v="0"/>
    <x v="0"/>
    <s v=""/>
  </r>
  <r>
    <n v="1474"/>
    <m/>
    <x v="0"/>
    <x v="0"/>
    <m/>
    <m/>
    <m/>
    <m/>
    <m/>
    <m/>
    <x v="0"/>
    <x v="0"/>
    <s v=""/>
  </r>
  <r>
    <n v="1475"/>
    <m/>
    <x v="0"/>
    <x v="0"/>
    <m/>
    <m/>
    <m/>
    <m/>
    <m/>
    <m/>
    <x v="0"/>
    <x v="0"/>
    <s v=""/>
  </r>
  <r>
    <n v="1476"/>
    <m/>
    <x v="0"/>
    <x v="0"/>
    <m/>
    <m/>
    <m/>
    <m/>
    <m/>
    <m/>
    <x v="0"/>
    <x v="0"/>
    <s v=""/>
  </r>
  <r>
    <n v="1477"/>
    <m/>
    <x v="0"/>
    <x v="0"/>
    <m/>
    <m/>
    <m/>
    <m/>
    <m/>
    <m/>
    <x v="0"/>
    <x v="0"/>
    <s v=""/>
  </r>
  <r>
    <n v="1478"/>
    <m/>
    <x v="0"/>
    <x v="0"/>
    <m/>
    <m/>
    <m/>
    <m/>
    <m/>
    <m/>
    <x v="0"/>
    <x v="0"/>
    <s v=""/>
  </r>
  <r>
    <n v="1479"/>
    <s v="Hugo Fernandes"/>
    <x v="1"/>
    <x v="1"/>
    <s v="x"/>
    <m/>
    <m/>
    <s v="x"/>
    <m/>
    <s v="x"/>
    <x v="5"/>
    <x v="4"/>
    <s v="x"/>
  </r>
  <r>
    <n v="1480"/>
    <s v="Joana Coelho"/>
    <x v="0"/>
    <x v="0"/>
    <m/>
    <m/>
    <m/>
    <m/>
    <m/>
    <m/>
    <x v="0"/>
    <x v="0"/>
    <s v=""/>
  </r>
  <r>
    <n v="1481"/>
    <m/>
    <x v="0"/>
    <x v="0"/>
    <m/>
    <m/>
    <m/>
    <m/>
    <m/>
    <m/>
    <x v="0"/>
    <x v="0"/>
    <s v=""/>
  </r>
  <r>
    <n v="1482"/>
    <m/>
    <x v="0"/>
    <x v="0"/>
    <m/>
    <m/>
    <m/>
    <m/>
    <m/>
    <m/>
    <x v="0"/>
    <x v="0"/>
    <s v=""/>
  </r>
  <r>
    <n v="1483"/>
    <m/>
    <x v="0"/>
    <x v="0"/>
    <m/>
    <m/>
    <m/>
    <m/>
    <m/>
    <m/>
    <x v="0"/>
    <x v="0"/>
    <s v=""/>
  </r>
  <r>
    <n v="1484"/>
    <m/>
    <x v="0"/>
    <x v="0"/>
    <m/>
    <m/>
    <m/>
    <m/>
    <m/>
    <m/>
    <x v="0"/>
    <x v="0"/>
    <s v=""/>
  </r>
  <r>
    <n v="1485"/>
    <m/>
    <x v="0"/>
    <x v="0"/>
    <m/>
    <m/>
    <m/>
    <m/>
    <m/>
    <m/>
    <x v="0"/>
    <x v="0"/>
    <s v=""/>
  </r>
  <r>
    <n v="1486"/>
    <m/>
    <x v="0"/>
    <x v="0"/>
    <m/>
    <m/>
    <m/>
    <m/>
    <m/>
    <m/>
    <x v="0"/>
    <x v="0"/>
    <s v=""/>
  </r>
  <r>
    <n v="1487"/>
    <m/>
    <x v="0"/>
    <x v="0"/>
    <m/>
    <m/>
    <m/>
    <m/>
    <m/>
    <m/>
    <x v="0"/>
    <x v="0"/>
    <s v=""/>
  </r>
  <r>
    <n v="1488"/>
    <m/>
    <x v="0"/>
    <x v="0"/>
    <m/>
    <m/>
    <m/>
    <m/>
    <m/>
    <m/>
    <x v="0"/>
    <x v="0"/>
    <s v=""/>
  </r>
  <r>
    <n v="1489"/>
    <m/>
    <x v="0"/>
    <x v="0"/>
    <m/>
    <m/>
    <m/>
    <m/>
    <m/>
    <m/>
    <x v="0"/>
    <x v="0"/>
    <s v=""/>
  </r>
  <r>
    <n v="1490"/>
    <m/>
    <x v="0"/>
    <x v="0"/>
    <m/>
    <m/>
    <m/>
    <m/>
    <m/>
    <m/>
    <x v="0"/>
    <x v="0"/>
    <s v=""/>
  </r>
  <r>
    <n v="1491"/>
    <m/>
    <x v="0"/>
    <x v="0"/>
    <m/>
    <m/>
    <m/>
    <m/>
    <m/>
    <m/>
    <x v="0"/>
    <x v="0"/>
    <s v=""/>
  </r>
  <r>
    <n v="1492"/>
    <m/>
    <x v="0"/>
    <x v="0"/>
    <m/>
    <m/>
    <m/>
    <m/>
    <m/>
    <m/>
    <x v="0"/>
    <x v="0"/>
    <s v=""/>
  </r>
  <r>
    <n v="1493"/>
    <m/>
    <x v="0"/>
    <x v="0"/>
    <m/>
    <m/>
    <m/>
    <m/>
    <m/>
    <m/>
    <x v="0"/>
    <x v="0"/>
    <s v=""/>
  </r>
  <r>
    <n v="1494"/>
    <m/>
    <x v="0"/>
    <x v="0"/>
    <m/>
    <m/>
    <m/>
    <m/>
    <m/>
    <m/>
    <x v="0"/>
    <x v="0"/>
    <s v=""/>
  </r>
  <r>
    <n v="1495"/>
    <m/>
    <x v="0"/>
    <x v="0"/>
    <m/>
    <m/>
    <m/>
    <m/>
    <m/>
    <m/>
    <x v="0"/>
    <x v="0"/>
    <s v=""/>
  </r>
  <r>
    <n v="1496"/>
    <m/>
    <x v="0"/>
    <x v="0"/>
    <m/>
    <m/>
    <m/>
    <m/>
    <m/>
    <m/>
    <x v="0"/>
    <x v="0"/>
    <s v=""/>
  </r>
  <r>
    <n v="1497"/>
    <s v="Bruno Amaral"/>
    <x v="0"/>
    <x v="0"/>
    <m/>
    <m/>
    <m/>
    <m/>
    <m/>
    <m/>
    <x v="0"/>
    <x v="0"/>
    <s v=""/>
  </r>
  <r>
    <n v="1498"/>
    <m/>
    <x v="0"/>
    <x v="0"/>
    <m/>
    <m/>
    <m/>
    <m/>
    <m/>
    <m/>
    <x v="0"/>
    <x v="0"/>
    <s v=""/>
  </r>
  <r>
    <n v="1499"/>
    <m/>
    <x v="0"/>
    <x v="0"/>
    <m/>
    <m/>
    <m/>
    <m/>
    <m/>
    <m/>
    <x v="0"/>
    <x v="0"/>
    <s v=""/>
  </r>
  <r>
    <n v="1500"/>
    <m/>
    <x v="0"/>
    <x v="0"/>
    <m/>
    <m/>
    <m/>
    <m/>
    <m/>
    <m/>
    <x v="0"/>
    <x v="0"/>
    <s v=""/>
  </r>
  <r>
    <n v="1501"/>
    <m/>
    <x v="0"/>
    <x v="0"/>
    <m/>
    <m/>
    <m/>
    <m/>
    <m/>
    <m/>
    <x v="0"/>
    <x v="0"/>
    <s v=""/>
  </r>
  <r>
    <n v="1502"/>
    <m/>
    <x v="0"/>
    <x v="0"/>
    <m/>
    <m/>
    <m/>
    <m/>
    <m/>
    <m/>
    <x v="0"/>
    <x v="0"/>
    <s v=""/>
  </r>
  <r>
    <n v="1503"/>
    <m/>
    <x v="0"/>
    <x v="0"/>
    <m/>
    <m/>
    <m/>
    <m/>
    <m/>
    <m/>
    <x v="0"/>
    <x v="0"/>
    <s v=""/>
  </r>
  <r>
    <n v="1504"/>
    <m/>
    <x v="0"/>
    <x v="0"/>
    <m/>
    <m/>
    <m/>
    <m/>
    <m/>
    <m/>
    <x v="0"/>
    <x v="0"/>
    <s v=""/>
  </r>
  <r>
    <n v="1505"/>
    <m/>
    <x v="0"/>
    <x v="0"/>
    <m/>
    <m/>
    <m/>
    <m/>
    <m/>
    <m/>
    <x v="0"/>
    <x v="0"/>
    <s v=""/>
  </r>
  <r>
    <n v="1506"/>
    <m/>
    <x v="0"/>
    <x v="0"/>
    <m/>
    <m/>
    <m/>
    <m/>
    <m/>
    <m/>
    <x v="0"/>
    <x v="0"/>
    <s v=""/>
  </r>
  <r>
    <n v="1507"/>
    <m/>
    <x v="0"/>
    <x v="0"/>
    <m/>
    <m/>
    <m/>
    <m/>
    <m/>
    <m/>
    <x v="0"/>
    <x v="0"/>
    <s v=""/>
  </r>
  <r>
    <n v="1508"/>
    <m/>
    <x v="0"/>
    <x v="0"/>
    <m/>
    <m/>
    <m/>
    <m/>
    <m/>
    <m/>
    <x v="0"/>
    <x v="0"/>
    <s v=""/>
  </r>
  <r>
    <n v="1509"/>
    <m/>
    <x v="0"/>
    <x v="0"/>
    <m/>
    <m/>
    <m/>
    <m/>
    <m/>
    <m/>
    <x v="0"/>
    <x v="0"/>
    <s v=""/>
  </r>
  <r>
    <n v="1510"/>
    <m/>
    <x v="0"/>
    <x v="0"/>
    <m/>
    <m/>
    <m/>
    <m/>
    <m/>
    <m/>
    <x v="0"/>
    <x v="0"/>
    <s v=""/>
  </r>
  <r>
    <n v="1511"/>
    <m/>
    <x v="0"/>
    <x v="0"/>
    <m/>
    <m/>
    <m/>
    <m/>
    <m/>
    <m/>
    <x v="0"/>
    <x v="0"/>
    <s v=""/>
  </r>
  <r>
    <n v="1512"/>
    <m/>
    <x v="0"/>
    <x v="0"/>
    <m/>
    <m/>
    <m/>
    <m/>
    <m/>
    <m/>
    <x v="0"/>
    <x v="0"/>
    <s v=""/>
  </r>
  <r>
    <n v="1513"/>
    <m/>
    <x v="0"/>
    <x v="0"/>
    <m/>
    <m/>
    <m/>
    <m/>
    <m/>
    <m/>
    <x v="0"/>
    <x v="0"/>
    <s v=""/>
  </r>
  <r>
    <n v="1514"/>
    <m/>
    <x v="0"/>
    <x v="0"/>
    <m/>
    <m/>
    <m/>
    <m/>
    <m/>
    <m/>
    <x v="0"/>
    <x v="0"/>
    <s v=""/>
  </r>
  <r>
    <n v="1515"/>
    <m/>
    <x v="0"/>
    <x v="0"/>
    <m/>
    <m/>
    <m/>
    <m/>
    <m/>
    <m/>
    <x v="0"/>
    <x v="0"/>
    <s v=""/>
  </r>
  <r>
    <n v="1516"/>
    <m/>
    <x v="0"/>
    <x v="0"/>
    <m/>
    <m/>
    <m/>
    <m/>
    <m/>
    <m/>
    <x v="0"/>
    <x v="0"/>
    <s v=""/>
  </r>
  <r>
    <n v="1517"/>
    <m/>
    <x v="0"/>
    <x v="0"/>
    <m/>
    <m/>
    <m/>
    <m/>
    <m/>
    <m/>
    <x v="0"/>
    <x v="0"/>
    <s v=""/>
  </r>
  <r>
    <n v="1518"/>
    <m/>
    <x v="0"/>
    <x v="0"/>
    <m/>
    <m/>
    <m/>
    <m/>
    <m/>
    <m/>
    <x v="0"/>
    <x v="0"/>
    <s v=""/>
  </r>
  <r>
    <n v="1519"/>
    <m/>
    <x v="0"/>
    <x v="0"/>
    <m/>
    <m/>
    <m/>
    <m/>
    <m/>
    <m/>
    <x v="0"/>
    <x v="0"/>
    <s v=""/>
  </r>
  <r>
    <n v="1520"/>
    <m/>
    <x v="0"/>
    <x v="0"/>
    <m/>
    <m/>
    <m/>
    <m/>
    <m/>
    <m/>
    <x v="0"/>
    <x v="0"/>
    <s v=""/>
  </r>
  <r>
    <n v="1521"/>
    <m/>
    <x v="0"/>
    <x v="0"/>
    <m/>
    <m/>
    <m/>
    <m/>
    <m/>
    <m/>
    <x v="0"/>
    <x v="0"/>
    <s v=""/>
  </r>
  <r>
    <n v="1522"/>
    <m/>
    <x v="0"/>
    <x v="0"/>
    <m/>
    <m/>
    <m/>
    <m/>
    <m/>
    <m/>
    <x v="0"/>
    <x v="0"/>
    <s v=""/>
  </r>
  <r>
    <n v="1523"/>
    <m/>
    <x v="0"/>
    <x v="0"/>
    <m/>
    <m/>
    <m/>
    <m/>
    <m/>
    <m/>
    <x v="0"/>
    <x v="0"/>
    <s v=""/>
  </r>
  <r>
    <n v="1524"/>
    <m/>
    <x v="0"/>
    <x v="0"/>
    <m/>
    <m/>
    <m/>
    <m/>
    <m/>
    <m/>
    <x v="0"/>
    <x v="0"/>
    <s v=""/>
  </r>
  <r>
    <n v="1525"/>
    <m/>
    <x v="0"/>
    <x v="0"/>
    <m/>
    <m/>
    <m/>
    <m/>
    <m/>
    <m/>
    <x v="0"/>
    <x v="0"/>
    <s v=""/>
  </r>
  <r>
    <n v="1526"/>
    <m/>
    <x v="0"/>
    <x v="0"/>
    <m/>
    <m/>
    <m/>
    <m/>
    <m/>
    <m/>
    <x v="0"/>
    <x v="0"/>
    <s v=""/>
  </r>
  <r>
    <n v="1527"/>
    <m/>
    <x v="0"/>
    <x v="0"/>
    <m/>
    <m/>
    <m/>
    <m/>
    <m/>
    <m/>
    <x v="0"/>
    <x v="0"/>
    <s v=""/>
  </r>
  <r>
    <n v="1528"/>
    <s v="Daniela Jesus"/>
    <x v="2"/>
    <x v="0"/>
    <m/>
    <m/>
    <m/>
    <s v="x"/>
    <m/>
    <m/>
    <x v="0"/>
    <x v="0"/>
    <s v="x"/>
  </r>
  <r>
    <n v="1529"/>
    <m/>
    <x v="0"/>
    <x v="0"/>
    <m/>
    <m/>
    <m/>
    <m/>
    <m/>
    <m/>
    <x v="0"/>
    <x v="0"/>
    <s v=""/>
  </r>
  <r>
    <n v="1530"/>
    <s v="João Filipe Freire"/>
    <x v="0"/>
    <x v="0"/>
    <m/>
    <m/>
    <m/>
    <m/>
    <m/>
    <m/>
    <x v="0"/>
    <x v="0"/>
    <s v=""/>
  </r>
  <r>
    <n v="1531"/>
    <m/>
    <x v="0"/>
    <x v="0"/>
    <m/>
    <m/>
    <m/>
    <m/>
    <m/>
    <m/>
    <x v="0"/>
    <x v="0"/>
    <s v=""/>
  </r>
  <r>
    <n v="1532"/>
    <s v="Luíse Costa"/>
    <x v="2"/>
    <x v="0"/>
    <m/>
    <m/>
    <m/>
    <m/>
    <m/>
    <m/>
    <x v="0"/>
    <x v="0"/>
    <s v=""/>
  </r>
  <r>
    <n v="1533"/>
    <s v="Miguel Marques"/>
    <x v="1"/>
    <x v="1"/>
    <m/>
    <m/>
    <m/>
    <s v="x"/>
    <m/>
    <m/>
    <x v="6"/>
    <x v="1"/>
    <s v="x"/>
  </r>
  <r>
    <n v="1534"/>
    <m/>
    <x v="0"/>
    <x v="0"/>
    <m/>
    <m/>
    <m/>
    <m/>
    <m/>
    <m/>
    <x v="0"/>
    <x v="0"/>
    <s v=""/>
  </r>
  <r>
    <n v="1535"/>
    <s v="Pedro Correia"/>
    <x v="1"/>
    <x v="0"/>
    <m/>
    <m/>
    <m/>
    <m/>
    <m/>
    <m/>
    <x v="0"/>
    <x v="0"/>
    <s v=""/>
  </r>
  <r>
    <n v="1536"/>
    <m/>
    <x v="0"/>
    <x v="0"/>
    <m/>
    <m/>
    <m/>
    <m/>
    <m/>
    <m/>
    <x v="0"/>
    <x v="0"/>
    <s v=""/>
  </r>
  <r>
    <n v="1537"/>
    <m/>
    <x v="0"/>
    <x v="0"/>
    <m/>
    <m/>
    <m/>
    <m/>
    <m/>
    <m/>
    <x v="0"/>
    <x v="0"/>
    <s v=""/>
  </r>
  <r>
    <n v="1538"/>
    <s v="Mário de Almeida"/>
    <x v="1"/>
    <x v="0"/>
    <s v="x"/>
    <m/>
    <m/>
    <s v="x"/>
    <m/>
    <m/>
    <x v="3"/>
    <x v="0"/>
    <s v="x"/>
  </r>
  <r>
    <n v="1539"/>
    <m/>
    <x v="0"/>
    <x v="0"/>
    <m/>
    <m/>
    <m/>
    <m/>
    <m/>
    <m/>
    <x v="0"/>
    <x v="0"/>
    <s v=""/>
  </r>
  <r>
    <n v="1540"/>
    <m/>
    <x v="0"/>
    <x v="0"/>
    <m/>
    <m/>
    <m/>
    <m/>
    <m/>
    <m/>
    <x v="0"/>
    <x v="0"/>
    <s v=""/>
  </r>
  <r>
    <n v="1541"/>
    <m/>
    <x v="0"/>
    <x v="0"/>
    <m/>
    <m/>
    <m/>
    <m/>
    <m/>
    <m/>
    <x v="0"/>
    <x v="0"/>
    <s v=""/>
  </r>
  <r>
    <n v="1542"/>
    <m/>
    <x v="0"/>
    <x v="0"/>
    <m/>
    <m/>
    <m/>
    <m/>
    <m/>
    <m/>
    <x v="0"/>
    <x v="0"/>
    <s v=""/>
  </r>
  <r>
    <n v="1543"/>
    <m/>
    <x v="0"/>
    <x v="0"/>
    <m/>
    <m/>
    <m/>
    <m/>
    <m/>
    <m/>
    <x v="0"/>
    <x v="0"/>
    <s v=""/>
  </r>
  <r>
    <n v="1544"/>
    <m/>
    <x v="0"/>
    <x v="0"/>
    <m/>
    <m/>
    <m/>
    <m/>
    <m/>
    <m/>
    <x v="0"/>
    <x v="0"/>
    <s v=""/>
  </r>
  <r>
    <n v="1545"/>
    <m/>
    <x v="0"/>
    <x v="0"/>
    <m/>
    <m/>
    <m/>
    <m/>
    <m/>
    <m/>
    <x v="0"/>
    <x v="0"/>
    <s v=""/>
  </r>
  <r>
    <n v="1546"/>
    <m/>
    <x v="0"/>
    <x v="0"/>
    <m/>
    <m/>
    <m/>
    <m/>
    <m/>
    <m/>
    <x v="0"/>
    <x v="0"/>
    <s v=""/>
  </r>
  <r>
    <n v="1547"/>
    <m/>
    <x v="0"/>
    <x v="0"/>
    <m/>
    <m/>
    <m/>
    <m/>
    <m/>
    <m/>
    <x v="0"/>
    <x v="0"/>
    <s v=""/>
  </r>
  <r>
    <n v="1548"/>
    <m/>
    <x v="0"/>
    <x v="0"/>
    <m/>
    <m/>
    <m/>
    <m/>
    <m/>
    <m/>
    <x v="0"/>
    <x v="0"/>
    <s v=""/>
  </r>
  <r>
    <n v="1549"/>
    <m/>
    <x v="0"/>
    <x v="0"/>
    <m/>
    <m/>
    <m/>
    <m/>
    <m/>
    <m/>
    <x v="0"/>
    <x v="0"/>
    <s v=""/>
  </r>
  <r>
    <n v="1550"/>
    <m/>
    <x v="0"/>
    <x v="0"/>
    <m/>
    <m/>
    <m/>
    <m/>
    <m/>
    <m/>
    <x v="0"/>
    <x v="0"/>
    <s v=""/>
  </r>
  <r>
    <n v="1551"/>
    <m/>
    <x v="0"/>
    <x v="0"/>
    <m/>
    <m/>
    <m/>
    <m/>
    <m/>
    <m/>
    <x v="0"/>
    <x v="0"/>
    <s v=""/>
  </r>
  <r>
    <n v="1552"/>
    <m/>
    <x v="0"/>
    <x v="0"/>
    <m/>
    <m/>
    <m/>
    <m/>
    <m/>
    <m/>
    <x v="0"/>
    <x v="0"/>
    <s v=""/>
  </r>
  <r>
    <n v="1553"/>
    <m/>
    <x v="0"/>
    <x v="0"/>
    <m/>
    <m/>
    <m/>
    <m/>
    <m/>
    <m/>
    <x v="0"/>
    <x v="0"/>
    <s v=""/>
  </r>
  <r>
    <n v="1554"/>
    <m/>
    <x v="0"/>
    <x v="0"/>
    <m/>
    <m/>
    <m/>
    <m/>
    <m/>
    <m/>
    <x v="0"/>
    <x v="0"/>
    <s v=""/>
  </r>
  <r>
    <n v="1555"/>
    <m/>
    <x v="0"/>
    <x v="0"/>
    <m/>
    <m/>
    <m/>
    <m/>
    <m/>
    <m/>
    <x v="0"/>
    <x v="0"/>
    <s v=""/>
  </r>
  <r>
    <n v="1556"/>
    <m/>
    <x v="0"/>
    <x v="0"/>
    <m/>
    <m/>
    <m/>
    <m/>
    <m/>
    <m/>
    <x v="0"/>
    <x v="0"/>
    <s v=""/>
  </r>
  <r>
    <n v="1557"/>
    <m/>
    <x v="0"/>
    <x v="0"/>
    <m/>
    <m/>
    <m/>
    <m/>
    <m/>
    <m/>
    <x v="0"/>
    <x v="0"/>
    <s v=""/>
  </r>
  <r>
    <n v="1558"/>
    <m/>
    <x v="0"/>
    <x v="0"/>
    <m/>
    <m/>
    <m/>
    <m/>
    <m/>
    <m/>
    <x v="0"/>
    <x v="0"/>
    <s v=""/>
  </r>
  <r>
    <n v="1559"/>
    <m/>
    <x v="0"/>
    <x v="0"/>
    <m/>
    <m/>
    <m/>
    <m/>
    <m/>
    <m/>
    <x v="0"/>
    <x v="0"/>
    <s v=""/>
  </r>
  <r>
    <n v="1560"/>
    <m/>
    <x v="0"/>
    <x v="0"/>
    <m/>
    <m/>
    <m/>
    <m/>
    <m/>
    <m/>
    <x v="0"/>
    <x v="0"/>
    <s v=""/>
  </r>
  <r>
    <n v="1561"/>
    <m/>
    <x v="0"/>
    <x v="0"/>
    <m/>
    <m/>
    <m/>
    <m/>
    <m/>
    <m/>
    <x v="0"/>
    <x v="0"/>
    <s v=""/>
  </r>
  <r>
    <n v="1562"/>
    <m/>
    <x v="0"/>
    <x v="0"/>
    <m/>
    <m/>
    <m/>
    <m/>
    <m/>
    <m/>
    <x v="0"/>
    <x v="0"/>
    <s v=""/>
  </r>
  <r>
    <n v="1563"/>
    <m/>
    <x v="0"/>
    <x v="0"/>
    <m/>
    <m/>
    <m/>
    <m/>
    <m/>
    <m/>
    <x v="0"/>
    <x v="0"/>
    <s v=""/>
  </r>
  <r>
    <n v="1564"/>
    <m/>
    <x v="0"/>
    <x v="0"/>
    <m/>
    <m/>
    <m/>
    <m/>
    <m/>
    <m/>
    <x v="0"/>
    <x v="0"/>
    <s v=""/>
  </r>
  <r>
    <n v="1565"/>
    <m/>
    <x v="0"/>
    <x v="0"/>
    <m/>
    <m/>
    <m/>
    <m/>
    <m/>
    <m/>
    <x v="0"/>
    <x v="0"/>
    <s v=""/>
  </r>
  <r>
    <n v="1566"/>
    <m/>
    <x v="0"/>
    <x v="0"/>
    <m/>
    <m/>
    <m/>
    <m/>
    <m/>
    <m/>
    <x v="0"/>
    <x v="0"/>
    <s v=""/>
  </r>
  <r>
    <n v="1567"/>
    <m/>
    <x v="0"/>
    <x v="0"/>
    <m/>
    <m/>
    <m/>
    <m/>
    <m/>
    <m/>
    <x v="0"/>
    <x v="0"/>
    <s v=""/>
  </r>
  <r>
    <n v="1568"/>
    <m/>
    <x v="0"/>
    <x v="0"/>
    <m/>
    <m/>
    <m/>
    <m/>
    <m/>
    <m/>
    <x v="0"/>
    <x v="0"/>
    <s v=""/>
  </r>
  <r>
    <n v="1569"/>
    <m/>
    <x v="0"/>
    <x v="0"/>
    <m/>
    <m/>
    <m/>
    <m/>
    <m/>
    <m/>
    <x v="0"/>
    <x v="0"/>
    <s v=""/>
  </r>
  <r>
    <n v="1570"/>
    <m/>
    <x v="0"/>
    <x v="0"/>
    <m/>
    <m/>
    <m/>
    <m/>
    <m/>
    <m/>
    <x v="0"/>
    <x v="0"/>
    <s v=""/>
  </r>
  <r>
    <n v="1571"/>
    <m/>
    <x v="0"/>
    <x v="0"/>
    <m/>
    <m/>
    <m/>
    <m/>
    <m/>
    <m/>
    <x v="0"/>
    <x v="0"/>
    <s v=""/>
  </r>
  <r>
    <n v="1572"/>
    <m/>
    <x v="0"/>
    <x v="0"/>
    <m/>
    <m/>
    <m/>
    <m/>
    <m/>
    <m/>
    <x v="0"/>
    <x v="0"/>
    <s v=""/>
  </r>
  <r>
    <n v="1573"/>
    <m/>
    <x v="0"/>
    <x v="0"/>
    <m/>
    <m/>
    <m/>
    <m/>
    <m/>
    <m/>
    <x v="0"/>
    <x v="0"/>
    <s v=""/>
  </r>
  <r>
    <n v="1574"/>
    <m/>
    <x v="0"/>
    <x v="0"/>
    <m/>
    <m/>
    <m/>
    <m/>
    <m/>
    <m/>
    <x v="0"/>
    <x v="0"/>
    <s v=""/>
  </r>
  <r>
    <n v="1575"/>
    <m/>
    <x v="0"/>
    <x v="0"/>
    <m/>
    <m/>
    <m/>
    <m/>
    <m/>
    <m/>
    <x v="0"/>
    <x v="0"/>
    <s v=""/>
  </r>
  <r>
    <n v="1576"/>
    <m/>
    <x v="0"/>
    <x v="0"/>
    <m/>
    <m/>
    <m/>
    <m/>
    <m/>
    <m/>
    <x v="0"/>
    <x v="0"/>
    <s v=""/>
  </r>
  <r>
    <n v="1577"/>
    <m/>
    <x v="0"/>
    <x v="0"/>
    <m/>
    <m/>
    <m/>
    <m/>
    <m/>
    <m/>
    <x v="0"/>
    <x v="0"/>
    <s v=""/>
  </r>
  <r>
    <n v="1578"/>
    <m/>
    <x v="0"/>
    <x v="0"/>
    <m/>
    <m/>
    <m/>
    <m/>
    <m/>
    <m/>
    <x v="0"/>
    <x v="0"/>
    <s v=""/>
  </r>
  <r>
    <n v="1579"/>
    <m/>
    <x v="0"/>
    <x v="0"/>
    <m/>
    <m/>
    <m/>
    <m/>
    <m/>
    <m/>
    <x v="0"/>
    <x v="0"/>
    <s v=""/>
  </r>
  <r>
    <n v="1580"/>
    <m/>
    <x v="0"/>
    <x v="0"/>
    <m/>
    <m/>
    <m/>
    <m/>
    <m/>
    <m/>
    <x v="0"/>
    <x v="0"/>
    <s v=""/>
  </r>
  <r>
    <n v="1581"/>
    <m/>
    <x v="0"/>
    <x v="0"/>
    <m/>
    <m/>
    <m/>
    <m/>
    <m/>
    <m/>
    <x v="0"/>
    <x v="0"/>
    <s v=""/>
  </r>
  <r>
    <n v="1582"/>
    <m/>
    <x v="0"/>
    <x v="0"/>
    <m/>
    <m/>
    <m/>
    <m/>
    <m/>
    <m/>
    <x v="0"/>
    <x v="0"/>
    <s v=""/>
  </r>
  <r>
    <n v="1583"/>
    <m/>
    <x v="0"/>
    <x v="0"/>
    <m/>
    <m/>
    <m/>
    <m/>
    <m/>
    <m/>
    <x v="0"/>
    <x v="0"/>
    <s v=""/>
  </r>
  <r>
    <n v="1584"/>
    <m/>
    <x v="0"/>
    <x v="0"/>
    <m/>
    <m/>
    <m/>
    <m/>
    <m/>
    <m/>
    <x v="0"/>
    <x v="0"/>
    <s v=""/>
  </r>
  <r>
    <n v="1585"/>
    <m/>
    <x v="0"/>
    <x v="0"/>
    <m/>
    <m/>
    <m/>
    <m/>
    <m/>
    <m/>
    <x v="0"/>
    <x v="0"/>
    <s v=""/>
  </r>
  <r>
    <n v="1586"/>
    <m/>
    <x v="0"/>
    <x v="0"/>
    <m/>
    <m/>
    <m/>
    <m/>
    <m/>
    <m/>
    <x v="0"/>
    <x v="0"/>
    <s v=""/>
  </r>
  <r>
    <n v="1587"/>
    <m/>
    <x v="0"/>
    <x v="0"/>
    <m/>
    <m/>
    <m/>
    <m/>
    <m/>
    <m/>
    <x v="0"/>
    <x v="0"/>
    <s v=""/>
  </r>
  <r>
    <n v="1588"/>
    <m/>
    <x v="0"/>
    <x v="0"/>
    <m/>
    <m/>
    <m/>
    <m/>
    <m/>
    <m/>
    <x v="0"/>
    <x v="0"/>
    <s v=""/>
  </r>
  <r>
    <n v="1589"/>
    <m/>
    <x v="0"/>
    <x v="0"/>
    <m/>
    <m/>
    <m/>
    <m/>
    <m/>
    <m/>
    <x v="0"/>
    <x v="0"/>
    <s v=""/>
  </r>
  <r>
    <n v="1590"/>
    <m/>
    <x v="0"/>
    <x v="0"/>
    <m/>
    <m/>
    <m/>
    <m/>
    <m/>
    <m/>
    <x v="0"/>
    <x v="0"/>
    <s v=""/>
  </r>
  <r>
    <n v="1591"/>
    <m/>
    <x v="0"/>
    <x v="0"/>
    <m/>
    <m/>
    <m/>
    <m/>
    <m/>
    <m/>
    <x v="0"/>
    <x v="0"/>
    <s v=""/>
  </r>
  <r>
    <n v="1592"/>
    <m/>
    <x v="0"/>
    <x v="0"/>
    <m/>
    <m/>
    <m/>
    <m/>
    <m/>
    <m/>
    <x v="0"/>
    <x v="0"/>
    <s v=""/>
  </r>
  <r>
    <n v="1593"/>
    <m/>
    <x v="0"/>
    <x v="0"/>
    <m/>
    <m/>
    <m/>
    <m/>
    <m/>
    <m/>
    <x v="0"/>
    <x v="0"/>
    <s v=""/>
  </r>
  <r>
    <n v="1594"/>
    <m/>
    <x v="0"/>
    <x v="0"/>
    <m/>
    <m/>
    <m/>
    <m/>
    <m/>
    <m/>
    <x v="0"/>
    <x v="0"/>
    <s v=""/>
  </r>
  <r>
    <n v="1595"/>
    <m/>
    <x v="0"/>
    <x v="0"/>
    <m/>
    <m/>
    <m/>
    <m/>
    <m/>
    <m/>
    <x v="0"/>
    <x v="0"/>
    <s v=""/>
  </r>
  <r>
    <n v="1596"/>
    <m/>
    <x v="0"/>
    <x v="0"/>
    <m/>
    <m/>
    <m/>
    <m/>
    <m/>
    <m/>
    <x v="0"/>
    <x v="0"/>
    <s v=""/>
  </r>
  <r>
    <n v="1597"/>
    <m/>
    <x v="0"/>
    <x v="0"/>
    <m/>
    <m/>
    <m/>
    <m/>
    <m/>
    <m/>
    <x v="0"/>
    <x v="0"/>
    <s v=""/>
  </r>
  <r>
    <n v="1598"/>
    <m/>
    <x v="0"/>
    <x v="0"/>
    <m/>
    <m/>
    <m/>
    <m/>
    <m/>
    <m/>
    <x v="0"/>
    <x v="0"/>
    <s v=""/>
  </r>
  <r>
    <n v="1599"/>
    <m/>
    <x v="0"/>
    <x v="0"/>
    <m/>
    <m/>
    <m/>
    <m/>
    <m/>
    <m/>
    <x v="0"/>
    <x v="0"/>
    <s v=""/>
  </r>
  <r>
    <n v="1600"/>
    <m/>
    <x v="0"/>
    <x v="0"/>
    <m/>
    <m/>
    <m/>
    <m/>
    <m/>
    <m/>
    <x v="0"/>
    <x v="0"/>
    <s v=""/>
  </r>
  <r>
    <n v="1601"/>
    <m/>
    <x v="0"/>
    <x v="0"/>
    <m/>
    <m/>
    <m/>
    <m/>
    <m/>
    <m/>
    <x v="0"/>
    <x v="0"/>
    <s v=""/>
  </r>
  <r>
    <n v="1602"/>
    <m/>
    <x v="0"/>
    <x v="0"/>
    <m/>
    <m/>
    <m/>
    <m/>
    <m/>
    <m/>
    <x v="0"/>
    <x v="0"/>
    <s v=""/>
  </r>
  <r>
    <n v="1603"/>
    <m/>
    <x v="0"/>
    <x v="0"/>
    <m/>
    <m/>
    <m/>
    <m/>
    <m/>
    <m/>
    <x v="0"/>
    <x v="0"/>
    <s v=""/>
  </r>
  <r>
    <n v="1604"/>
    <m/>
    <x v="0"/>
    <x v="0"/>
    <m/>
    <m/>
    <m/>
    <m/>
    <m/>
    <m/>
    <x v="0"/>
    <x v="0"/>
    <s v=""/>
  </r>
  <r>
    <n v="1605"/>
    <m/>
    <x v="0"/>
    <x v="0"/>
    <m/>
    <m/>
    <m/>
    <m/>
    <m/>
    <m/>
    <x v="0"/>
    <x v="0"/>
    <s v=""/>
  </r>
  <r>
    <n v="1606"/>
    <m/>
    <x v="0"/>
    <x v="0"/>
    <m/>
    <m/>
    <m/>
    <m/>
    <m/>
    <m/>
    <x v="0"/>
    <x v="0"/>
    <s v=""/>
  </r>
  <r>
    <n v="1607"/>
    <m/>
    <x v="0"/>
    <x v="0"/>
    <m/>
    <m/>
    <m/>
    <m/>
    <m/>
    <m/>
    <x v="0"/>
    <x v="0"/>
    <s v=""/>
  </r>
  <r>
    <n v="1608"/>
    <m/>
    <x v="0"/>
    <x v="0"/>
    <m/>
    <m/>
    <m/>
    <m/>
    <m/>
    <m/>
    <x v="0"/>
    <x v="0"/>
    <s v=""/>
  </r>
  <r>
    <n v="1609"/>
    <m/>
    <x v="0"/>
    <x v="0"/>
    <m/>
    <m/>
    <m/>
    <m/>
    <m/>
    <m/>
    <x v="0"/>
    <x v="0"/>
    <s v=""/>
  </r>
  <r>
    <n v="1610"/>
    <m/>
    <x v="0"/>
    <x v="0"/>
    <m/>
    <m/>
    <m/>
    <m/>
    <m/>
    <m/>
    <x v="0"/>
    <x v="0"/>
    <s v=""/>
  </r>
  <r>
    <n v="1611"/>
    <m/>
    <x v="0"/>
    <x v="0"/>
    <m/>
    <m/>
    <m/>
    <m/>
    <m/>
    <m/>
    <x v="0"/>
    <x v="0"/>
    <s v=""/>
  </r>
  <r>
    <n v="1612"/>
    <m/>
    <x v="0"/>
    <x v="0"/>
    <m/>
    <m/>
    <m/>
    <m/>
    <m/>
    <m/>
    <x v="0"/>
    <x v="0"/>
    <s v=""/>
  </r>
  <r>
    <n v="1613"/>
    <m/>
    <x v="0"/>
    <x v="0"/>
    <m/>
    <m/>
    <m/>
    <m/>
    <m/>
    <m/>
    <x v="0"/>
    <x v="0"/>
    <s v=""/>
  </r>
  <r>
    <n v="1614"/>
    <m/>
    <x v="0"/>
    <x v="0"/>
    <m/>
    <m/>
    <m/>
    <m/>
    <m/>
    <m/>
    <x v="0"/>
    <x v="0"/>
    <s v=""/>
  </r>
  <r>
    <n v="1615"/>
    <m/>
    <x v="0"/>
    <x v="0"/>
    <m/>
    <m/>
    <m/>
    <m/>
    <m/>
    <m/>
    <x v="0"/>
    <x v="0"/>
    <s v=""/>
  </r>
  <r>
    <n v="1616"/>
    <m/>
    <x v="0"/>
    <x v="0"/>
    <m/>
    <m/>
    <m/>
    <m/>
    <m/>
    <m/>
    <x v="0"/>
    <x v="0"/>
    <s v=""/>
  </r>
  <r>
    <n v="1617"/>
    <m/>
    <x v="0"/>
    <x v="0"/>
    <m/>
    <m/>
    <m/>
    <m/>
    <m/>
    <m/>
    <x v="0"/>
    <x v="0"/>
    <s v=""/>
  </r>
  <r>
    <n v="1618"/>
    <m/>
    <x v="0"/>
    <x v="0"/>
    <m/>
    <m/>
    <m/>
    <m/>
    <m/>
    <m/>
    <x v="0"/>
    <x v="0"/>
    <s v=""/>
  </r>
  <r>
    <n v="1619"/>
    <m/>
    <x v="0"/>
    <x v="0"/>
    <m/>
    <m/>
    <m/>
    <m/>
    <m/>
    <m/>
    <x v="0"/>
    <x v="0"/>
    <s v=""/>
  </r>
  <r>
    <n v="1620"/>
    <m/>
    <x v="0"/>
    <x v="0"/>
    <m/>
    <m/>
    <m/>
    <m/>
    <m/>
    <m/>
    <x v="0"/>
    <x v="0"/>
    <s v=""/>
  </r>
  <r>
    <n v="1621"/>
    <m/>
    <x v="0"/>
    <x v="0"/>
    <m/>
    <m/>
    <m/>
    <m/>
    <m/>
    <m/>
    <x v="0"/>
    <x v="0"/>
    <s v=""/>
  </r>
  <r>
    <n v="1622"/>
    <m/>
    <x v="0"/>
    <x v="0"/>
    <m/>
    <m/>
    <m/>
    <m/>
    <m/>
    <m/>
    <x v="0"/>
    <x v="0"/>
    <s v=""/>
  </r>
  <r>
    <n v="1623"/>
    <m/>
    <x v="0"/>
    <x v="0"/>
    <m/>
    <m/>
    <m/>
    <m/>
    <m/>
    <m/>
    <x v="0"/>
    <x v="0"/>
    <s v=""/>
  </r>
  <r>
    <n v="1624"/>
    <m/>
    <x v="0"/>
    <x v="0"/>
    <m/>
    <m/>
    <m/>
    <m/>
    <m/>
    <m/>
    <x v="0"/>
    <x v="0"/>
    <s v=""/>
  </r>
  <r>
    <n v="1625"/>
    <m/>
    <x v="0"/>
    <x v="0"/>
    <m/>
    <m/>
    <m/>
    <m/>
    <m/>
    <m/>
    <x v="0"/>
    <x v="0"/>
    <s v=""/>
  </r>
  <r>
    <n v="1626"/>
    <m/>
    <x v="0"/>
    <x v="0"/>
    <m/>
    <m/>
    <m/>
    <m/>
    <m/>
    <m/>
    <x v="0"/>
    <x v="0"/>
    <s v=""/>
  </r>
  <r>
    <n v="1627"/>
    <m/>
    <x v="0"/>
    <x v="0"/>
    <m/>
    <m/>
    <m/>
    <m/>
    <m/>
    <m/>
    <x v="0"/>
    <x v="0"/>
    <s v=""/>
  </r>
  <r>
    <n v="1628"/>
    <m/>
    <x v="0"/>
    <x v="0"/>
    <m/>
    <m/>
    <m/>
    <m/>
    <m/>
    <m/>
    <x v="0"/>
    <x v="0"/>
    <s v=""/>
  </r>
  <r>
    <n v="1629"/>
    <m/>
    <x v="0"/>
    <x v="0"/>
    <m/>
    <m/>
    <m/>
    <m/>
    <m/>
    <m/>
    <x v="0"/>
    <x v="0"/>
    <s v=""/>
  </r>
  <r>
    <n v="1630"/>
    <m/>
    <x v="0"/>
    <x v="0"/>
    <m/>
    <m/>
    <m/>
    <m/>
    <m/>
    <m/>
    <x v="0"/>
    <x v="0"/>
    <s v=""/>
  </r>
  <r>
    <n v="1631"/>
    <m/>
    <x v="0"/>
    <x v="0"/>
    <m/>
    <m/>
    <m/>
    <m/>
    <m/>
    <m/>
    <x v="0"/>
    <x v="0"/>
    <s v=""/>
  </r>
  <r>
    <n v="1632"/>
    <m/>
    <x v="0"/>
    <x v="0"/>
    <m/>
    <m/>
    <m/>
    <m/>
    <m/>
    <m/>
    <x v="0"/>
    <x v="0"/>
    <s v=""/>
  </r>
  <r>
    <n v="1633"/>
    <m/>
    <x v="0"/>
    <x v="0"/>
    <m/>
    <m/>
    <m/>
    <m/>
    <m/>
    <m/>
    <x v="0"/>
    <x v="0"/>
    <s v=""/>
  </r>
  <r>
    <n v="1634"/>
    <m/>
    <x v="0"/>
    <x v="0"/>
    <m/>
    <m/>
    <m/>
    <m/>
    <m/>
    <m/>
    <x v="0"/>
    <x v="0"/>
    <s v=""/>
  </r>
  <r>
    <n v="1635"/>
    <m/>
    <x v="0"/>
    <x v="0"/>
    <m/>
    <m/>
    <m/>
    <m/>
    <m/>
    <m/>
    <x v="0"/>
    <x v="0"/>
    <s v=""/>
  </r>
  <r>
    <n v="1636"/>
    <m/>
    <x v="0"/>
    <x v="0"/>
    <m/>
    <m/>
    <m/>
    <m/>
    <m/>
    <m/>
    <x v="0"/>
    <x v="0"/>
    <s v=""/>
  </r>
  <r>
    <n v="1637"/>
    <m/>
    <x v="0"/>
    <x v="0"/>
    <m/>
    <m/>
    <m/>
    <m/>
    <m/>
    <m/>
    <x v="0"/>
    <x v="0"/>
    <s v=""/>
  </r>
  <r>
    <n v="1638"/>
    <m/>
    <x v="0"/>
    <x v="0"/>
    <m/>
    <m/>
    <m/>
    <m/>
    <m/>
    <m/>
    <x v="0"/>
    <x v="0"/>
    <s v=""/>
  </r>
  <r>
    <n v="1639"/>
    <m/>
    <x v="0"/>
    <x v="0"/>
    <m/>
    <m/>
    <m/>
    <m/>
    <m/>
    <m/>
    <x v="0"/>
    <x v="0"/>
    <s v=""/>
  </r>
  <r>
    <n v="1640"/>
    <m/>
    <x v="0"/>
    <x v="0"/>
    <m/>
    <m/>
    <m/>
    <m/>
    <m/>
    <m/>
    <x v="0"/>
    <x v="0"/>
    <s v=""/>
  </r>
  <r>
    <n v="1641"/>
    <m/>
    <x v="0"/>
    <x v="0"/>
    <m/>
    <m/>
    <m/>
    <m/>
    <m/>
    <m/>
    <x v="0"/>
    <x v="0"/>
    <s v=""/>
  </r>
  <r>
    <n v="1642"/>
    <m/>
    <x v="0"/>
    <x v="0"/>
    <m/>
    <m/>
    <m/>
    <m/>
    <m/>
    <m/>
    <x v="0"/>
    <x v="0"/>
    <s v=""/>
  </r>
  <r>
    <n v="1643"/>
    <m/>
    <x v="0"/>
    <x v="0"/>
    <m/>
    <m/>
    <m/>
    <m/>
    <m/>
    <m/>
    <x v="0"/>
    <x v="0"/>
    <s v=""/>
  </r>
  <r>
    <n v="1644"/>
    <m/>
    <x v="0"/>
    <x v="0"/>
    <m/>
    <m/>
    <m/>
    <m/>
    <m/>
    <m/>
    <x v="0"/>
    <x v="0"/>
    <s v=""/>
  </r>
  <r>
    <n v="1645"/>
    <m/>
    <x v="0"/>
    <x v="0"/>
    <m/>
    <m/>
    <m/>
    <m/>
    <m/>
    <m/>
    <x v="0"/>
    <x v="0"/>
    <s v=""/>
  </r>
  <r>
    <n v="1646"/>
    <m/>
    <x v="0"/>
    <x v="0"/>
    <m/>
    <m/>
    <m/>
    <m/>
    <m/>
    <m/>
    <x v="0"/>
    <x v="0"/>
    <s v=""/>
  </r>
  <r>
    <n v="1647"/>
    <m/>
    <x v="0"/>
    <x v="0"/>
    <m/>
    <m/>
    <m/>
    <m/>
    <m/>
    <m/>
    <x v="0"/>
    <x v="0"/>
    <s v=""/>
  </r>
  <r>
    <n v="1648"/>
    <m/>
    <x v="0"/>
    <x v="0"/>
    <m/>
    <m/>
    <m/>
    <m/>
    <m/>
    <m/>
    <x v="0"/>
    <x v="0"/>
    <s v=""/>
  </r>
  <r>
    <n v="1649"/>
    <m/>
    <x v="0"/>
    <x v="0"/>
    <m/>
    <m/>
    <m/>
    <m/>
    <m/>
    <m/>
    <x v="0"/>
    <x v="0"/>
    <s v=""/>
  </r>
  <r>
    <n v="1650"/>
    <m/>
    <x v="0"/>
    <x v="0"/>
    <m/>
    <m/>
    <m/>
    <m/>
    <m/>
    <m/>
    <x v="0"/>
    <x v="0"/>
    <s v=""/>
  </r>
  <r>
    <n v="1651"/>
    <m/>
    <x v="0"/>
    <x v="0"/>
    <m/>
    <m/>
    <m/>
    <m/>
    <m/>
    <m/>
    <x v="0"/>
    <x v="0"/>
    <s v=""/>
  </r>
  <r>
    <n v="1652"/>
    <m/>
    <x v="0"/>
    <x v="0"/>
    <m/>
    <m/>
    <m/>
    <m/>
    <m/>
    <m/>
    <x v="0"/>
    <x v="0"/>
    <s v=""/>
  </r>
  <r>
    <n v="1653"/>
    <m/>
    <x v="0"/>
    <x v="0"/>
    <m/>
    <m/>
    <m/>
    <m/>
    <m/>
    <m/>
    <x v="0"/>
    <x v="0"/>
    <s v=""/>
  </r>
  <r>
    <n v="1654"/>
    <s v="Sara Estevão"/>
    <x v="0"/>
    <x v="0"/>
    <m/>
    <m/>
    <m/>
    <m/>
    <m/>
    <m/>
    <x v="0"/>
    <x v="0"/>
    <s v=""/>
  </r>
  <r>
    <n v="1655"/>
    <m/>
    <x v="0"/>
    <x v="0"/>
    <m/>
    <m/>
    <m/>
    <m/>
    <m/>
    <m/>
    <x v="0"/>
    <x v="0"/>
    <s v=""/>
  </r>
  <r>
    <n v="1656"/>
    <m/>
    <x v="0"/>
    <x v="0"/>
    <m/>
    <m/>
    <m/>
    <m/>
    <m/>
    <m/>
    <x v="0"/>
    <x v="0"/>
    <s v=""/>
  </r>
  <r>
    <n v="1657"/>
    <m/>
    <x v="0"/>
    <x v="0"/>
    <m/>
    <m/>
    <m/>
    <m/>
    <m/>
    <m/>
    <x v="0"/>
    <x v="0"/>
    <s v=""/>
  </r>
  <r>
    <n v="1658"/>
    <m/>
    <x v="0"/>
    <x v="0"/>
    <m/>
    <m/>
    <m/>
    <m/>
    <m/>
    <m/>
    <x v="0"/>
    <x v="0"/>
    <s v=""/>
  </r>
  <r>
    <n v="1659"/>
    <m/>
    <x v="0"/>
    <x v="0"/>
    <m/>
    <m/>
    <m/>
    <m/>
    <m/>
    <m/>
    <x v="0"/>
    <x v="0"/>
    <s v=""/>
  </r>
  <r>
    <n v="1660"/>
    <m/>
    <x v="0"/>
    <x v="0"/>
    <m/>
    <m/>
    <m/>
    <m/>
    <m/>
    <m/>
    <x v="0"/>
    <x v="0"/>
    <s v=""/>
  </r>
  <r>
    <n v="1661"/>
    <m/>
    <x v="0"/>
    <x v="0"/>
    <m/>
    <m/>
    <m/>
    <m/>
    <m/>
    <m/>
    <x v="0"/>
    <x v="0"/>
    <s v=""/>
  </r>
  <r>
    <n v="1662"/>
    <m/>
    <x v="0"/>
    <x v="0"/>
    <m/>
    <m/>
    <m/>
    <m/>
    <m/>
    <m/>
    <x v="0"/>
    <x v="0"/>
    <s v=""/>
  </r>
  <r>
    <n v="1663"/>
    <m/>
    <x v="0"/>
    <x v="0"/>
    <m/>
    <m/>
    <m/>
    <m/>
    <m/>
    <m/>
    <x v="0"/>
    <x v="0"/>
    <s v=""/>
  </r>
  <r>
    <n v="1664"/>
    <s v="João Pedro Coutinho"/>
    <x v="0"/>
    <x v="0"/>
    <m/>
    <m/>
    <m/>
    <m/>
    <m/>
    <m/>
    <x v="0"/>
    <x v="0"/>
    <s v=""/>
  </r>
  <r>
    <n v="1665"/>
    <m/>
    <x v="0"/>
    <x v="0"/>
    <m/>
    <m/>
    <m/>
    <m/>
    <m/>
    <m/>
    <x v="0"/>
    <x v="0"/>
    <s v=""/>
  </r>
  <r>
    <n v="1666"/>
    <m/>
    <x v="0"/>
    <x v="0"/>
    <m/>
    <m/>
    <m/>
    <m/>
    <m/>
    <m/>
    <x v="0"/>
    <x v="0"/>
    <s v=""/>
  </r>
  <r>
    <n v="1667"/>
    <m/>
    <x v="0"/>
    <x v="0"/>
    <m/>
    <m/>
    <m/>
    <m/>
    <m/>
    <m/>
    <x v="0"/>
    <x v="0"/>
    <s v=""/>
  </r>
  <r>
    <n v="1668"/>
    <m/>
    <x v="0"/>
    <x v="0"/>
    <m/>
    <m/>
    <m/>
    <m/>
    <m/>
    <m/>
    <x v="0"/>
    <x v="0"/>
    <s v=""/>
  </r>
  <r>
    <n v="1669"/>
    <m/>
    <x v="0"/>
    <x v="0"/>
    <m/>
    <m/>
    <m/>
    <m/>
    <m/>
    <m/>
    <x v="0"/>
    <x v="0"/>
    <s v=""/>
  </r>
  <r>
    <n v="1670"/>
    <s v="Rita Pinto"/>
    <x v="2"/>
    <x v="0"/>
    <m/>
    <m/>
    <m/>
    <m/>
    <m/>
    <m/>
    <x v="0"/>
    <x v="0"/>
    <s v=""/>
  </r>
  <r>
    <n v="1671"/>
    <m/>
    <x v="0"/>
    <x v="0"/>
    <m/>
    <m/>
    <m/>
    <m/>
    <m/>
    <m/>
    <x v="0"/>
    <x v="0"/>
    <s v=""/>
  </r>
  <r>
    <n v="1672"/>
    <s v="Maria Azevedo"/>
    <x v="2"/>
    <x v="0"/>
    <m/>
    <m/>
    <m/>
    <m/>
    <m/>
    <m/>
    <x v="0"/>
    <x v="0"/>
    <s v=""/>
  </r>
  <r>
    <n v="1673"/>
    <m/>
    <x v="0"/>
    <x v="0"/>
    <m/>
    <m/>
    <m/>
    <m/>
    <m/>
    <m/>
    <x v="0"/>
    <x v="0"/>
    <s v=""/>
  </r>
  <r>
    <n v="1674"/>
    <m/>
    <x v="0"/>
    <x v="0"/>
    <m/>
    <m/>
    <m/>
    <m/>
    <m/>
    <m/>
    <x v="0"/>
    <x v="0"/>
    <s v=""/>
  </r>
  <r>
    <n v="1675"/>
    <m/>
    <x v="0"/>
    <x v="0"/>
    <m/>
    <m/>
    <m/>
    <m/>
    <m/>
    <m/>
    <x v="0"/>
    <x v="0"/>
    <s v=""/>
  </r>
  <r>
    <n v="1676"/>
    <s v="Ricardo Guedes"/>
    <x v="1"/>
    <x v="1"/>
    <m/>
    <m/>
    <s v="x"/>
    <s v="x"/>
    <m/>
    <m/>
    <x v="10"/>
    <x v="4"/>
    <s v="x"/>
  </r>
  <r>
    <n v="1677"/>
    <m/>
    <x v="0"/>
    <x v="0"/>
    <m/>
    <m/>
    <m/>
    <m/>
    <m/>
    <m/>
    <x v="0"/>
    <x v="0"/>
    <s v=""/>
  </r>
  <r>
    <n v="1678"/>
    <m/>
    <x v="0"/>
    <x v="0"/>
    <m/>
    <m/>
    <m/>
    <m/>
    <m/>
    <m/>
    <x v="0"/>
    <x v="0"/>
    <s v=""/>
  </r>
  <r>
    <n v="1679"/>
    <m/>
    <x v="0"/>
    <x v="0"/>
    <m/>
    <m/>
    <m/>
    <m/>
    <m/>
    <m/>
    <x v="0"/>
    <x v="0"/>
    <s v=""/>
  </r>
  <r>
    <n v="1680"/>
    <s v="Pedro Lima"/>
    <x v="0"/>
    <x v="0"/>
    <m/>
    <m/>
    <m/>
    <m/>
    <m/>
    <m/>
    <x v="0"/>
    <x v="0"/>
    <s v=""/>
  </r>
  <r>
    <n v="1681"/>
    <m/>
    <x v="0"/>
    <x v="0"/>
    <m/>
    <m/>
    <m/>
    <m/>
    <m/>
    <m/>
    <x v="0"/>
    <x v="0"/>
    <s v=""/>
  </r>
  <r>
    <n v="1682"/>
    <m/>
    <x v="0"/>
    <x v="0"/>
    <m/>
    <m/>
    <m/>
    <m/>
    <m/>
    <m/>
    <x v="0"/>
    <x v="0"/>
    <s v=""/>
  </r>
  <r>
    <n v="1683"/>
    <m/>
    <x v="0"/>
    <x v="0"/>
    <m/>
    <m/>
    <m/>
    <m/>
    <m/>
    <m/>
    <x v="0"/>
    <x v="0"/>
    <s v=""/>
  </r>
  <r>
    <n v="1684"/>
    <m/>
    <x v="0"/>
    <x v="0"/>
    <m/>
    <m/>
    <m/>
    <m/>
    <m/>
    <m/>
    <x v="0"/>
    <x v="0"/>
    <s v=""/>
  </r>
  <r>
    <n v="1685"/>
    <m/>
    <x v="0"/>
    <x v="0"/>
    <m/>
    <m/>
    <m/>
    <m/>
    <m/>
    <m/>
    <x v="0"/>
    <x v="0"/>
    <s v=""/>
  </r>
  <r>
    <n v="1686"/>
    <m/>
    <x v="0"/>
    <x v="0"/>
    <m/>
    <m/>
    <m/>
    <m/>
    <m/>
    <m/>
    <x v="0"/>
    <x v="0"/>
    <s v=""/>
  </r>
  <r>
    <n v="1687"/>
    <s v="Sofia Gomes"/>
    <x v="0"/>
    <x v="0"/>
    <m/>
    <m/>
    <m/>
    <m/>
    <m/>
    <m/>
    <x v="0"/>
    <x v="0"/>
    <s v=""/>
  </r>
  <r>
    <n v="1688"/>
    <m/>
    <x v="0"/>
    <x v="0"/>
    <m/>
    <m/>
    <m/>
    <m/>
    <m/>
    <m/>
    <x v="0"/>
    <x v="0"/>
    <s v=""/>
  </r>
  <r>
    <n v="1689"/>
    <m/>
    <x v="0"/>
    <x v="0"/>
    <m/>
    <m/>
    <m/>
    <m/>
    <m/>
    <m/>
    <x v="0"/>
    <x v="0"/>
    <s v=""/>
  </r>
  <r>
    <n v="1690"/>
    <s v="Vasco Dias"/>
    <x v="1"/>
    <x v="1"/>
    <m/>
    <s v="x"/>
    <m/>
    <s v="x"/>
    <m/>
    <m/>
    <x v="5"/>
    <x v="2"/>
    <s v="x"/>
  </r>
  <r>
    <n v="1691"/>
    <m/>
    <x v="0"/>
    <x v="0"/>
    <m/>
    <m/>
    <m/>
    <m/>
    <m/>
    <m/>
    <x v="0"/>
    <x v="0"/>
    <s v=""/>
  </r>
  <r>
    <n v="1692"/>
    <m/>
    <x v="0"/>
    <x v="0"/>
    <m/>
    <m/>
    <m/>
    <m/>
    <m/>
    <m/>
    <x v="0"/>
    <x v="0"/>
    <s v=""/>
  </r>
  <r>
    <n v="1693"/>
    <m/>
    <x v="0"/>
    <x v="0"/>
    <m/>
    <m/>
    <m/>
    <m/>
    <m/>
    <m/>
    <x v="0"/>
    <x v="0"/>
    <s v=""/>
  </r>
  <r>
    <n v="1694"/>
    <m/>
    <x v="0"/>
    <x v="0"/>
    <m/>
    <m/>
    <m/>
    <m/>
    <m/>
    <m/>
    <x v="0"/>
    <x v="0"/>
    <s v=""/>
  </r>
  <r>
    <n v="1695"/>
    <m/>
    <x v="0"/>
    <x v="0"/>
    <m/>
    <m/>
    <m/>
    <m/>
    <m/>
    <m/>
    <x v="0"/>
    <x v="0"/>
    <s v=""/>
  </r>
  <r>
    <n v="1696"/>
    <m/>
    <x v="0"/>
    <x v="0"/>
    <m/>
    <m/>
    <m/>
    <m/>
    <m/>
    <m/>
    <x v="0"/>
    <x v="0"/>
    <s v=""/>
  </r>
  <r>
    <n v="1697"/>
    <s v="Gonçalo Santos"/>
    <x v="1"/>
    <x v="1"/>
    <m/>
    <m/>
    <m/>
    <m/>
    <m/>
    <m/>
    <x v="5"/>
    <x v="2"/>
    <s v="x"/>
  </r>
  <r>
    <n v="1698"/>
    <m/>
    <x v="0"/>
    <x v="0"/>
    <m/>
    <m/>
    <m/>
    <m/>
    <m/>
    <m/>
    <x v="0"/>
    <x v="0"/>
    <s v=""/>
  </r>
  <r>
    <n v="1699"/>
    <s v="Patrícia Macedo"/>
    <x v="0"/>
    <x v="0"/>
    <m/>
    <m/>
    <m/>
    <m/>
    <m/>
    <m/>
    <x v="0"/>
    <x v="0"/>
    <s v=""/>
  </r>
  <r>
    <n v="1700"/>
    <m/>
    <x v="0"/>
    <x v="0"/>
    <m/>
    <m/>
    <m/>
    <m/>
    <m/>
    <m/>
    <x v="0"/>
    <x v="0"/>
    <s v=""/>
  </r>
  <r>
    <n v="1701"/>
    <m/>
    <x v="0"/>
    <x v="0"/>
    <m/>
    <m/>
    <m/>
    <m/>
    <m/>
    <m/>
    <x v="0"/>
    <x v="0"/>
    <s v=""/>
  </r>
  <r>
    <n v="1702"/>
    <m/>
    <x v="0"/>
    <x v="0"/>
    <m/>
    <m/>
    <m/>
    <m/>
    <m/>
    <m/>
    <x v="0"/>
    <x v="0"/>
    <s v=""/>
  </r>
  <r>
    <n v="1703"/>
    <m/>
    <x v="0"/>
    <x v="0"/>
    <m/>
    <m/>
    <m/>
    <m/>
    <m/>
    <m/>
    <x v="0"/>
    <x v="0"/>
    <s v=""/>
  </r>
  <r>
    <n v="1704"/>
    <m/>
    <x v="0"/>
    <x v="0"/>
    <m/>
    <m/>
    <m/>
    <m/>
    <m/>
    <m/>
    <x v="0"/>
    <x v="0"/>
    <s v=""/>
  </r>
  <r>
    <n v="1705"/>
    <m/>
    <x v="0"/>
    <x v="0"/>
    <m/>
    <m/>
    <m/>
    <m/>
    <m/>
    <m/>
    <x v="0"/>
    <x v="0"/>
    <s v=""/>
  </r>
  <r>
    <n v="1706"/>
    <s v="Andreia Freitas"/>
    <x v="0"/>
    <x v="0"/>
    <m/>
    <m/>
    <m/>
    <m/>
    <m/>
    <m/>
    <x v="0"/>
    <x v="0"/>
    <s v=""/>
  </r>
  <r>
    <n v="1707"/>
    <m/>
    <x v="0"/>
    <x v="0"/>
    <m/>
    <m/>
    <m/>
    <m/>
    <m/>
    <m/>
    <x v="0"/>
    <x v="0"/>
    <s v=""/>
  </r>
  <r>
    <n v="1708"/>
    <m/>
    <x v="0"/>
    <x v="0"/>
    <m/>
    <m/>
    <m/>
    <m/>
    <m/>
    <m/>
    <x v="0"/>
    <x v="0"/>
    <s v=""/>
  </r>
  <r>
    <n v="1709"/>
    <m/>
    <x v="0"/>
    <x v="0"/>
    <m/>
    <m/>
    <m/>
    <m/>
    <m/>
    <m/>
    <x v="0"/>
    <x v="0"/>
    <s v=""/>
  </r>
  <r>
    <n v="1710"/>
    <m/>
    <x v="0"/>
    <x v="0"/>
    <m/>
    <m/>
    <m/>
    <m/>
    <m/>
    <m/>
    <x v="0"/>
    <x v="0"/>
    <s v=""/>
  </r>
  <r>
    <n v="1711"/>
    <m/>
    <x v="0"/>
    <x v="0"/>
    <m/>
    <m/>
    <m/>
    <m/>
    <m/>
    <m/>
    <x v="0"/>
    <x v="0"/>
    <s v=""/>
  </r>
  <r>
    <n v="1712"/>
    <m/>
    <x v="0"/>
    <x v="0"/>
    <m/>
    <m/>
    <m/>
    <m/>
    <m/>
    <m/>
    <x v="0"/>
    <x v="0"/>
    <s v=""/>
  </r>
  <r>
    <n v="1713"/>
    <s v="Tiago Ferro"/>
    <x v="1"/>
    <x v="1"/>
    <m/>
    <s v="x"/>
    <m/>
    <s v="x"/>
    <m/>
    <m/>
    <x v="1"/>
    <x v="4"/>
    <s v="x"/>
  </r>
  <r>
    <n v="1714"/>
    <m/>
    <x v="0"/>
    <x v="0"/>
    <m/>
    <m/>
    <m/>
    <m/>
    <m/>
    <m/>
    <x v="0"/>
    <x v="0"/>
    <s v=""/>
  </r>
  <r>
    <n v="1715"/>
    <m/>
    <x v="0"/>
    <x v="0"/>
    <m/>
    <m/>
    <m/>
    <m/>
    <m/>
    <m/>
    <x v="0"/>
    <x v="0"/>
    <s v=""/>
  </r>
  <r>
    <n v="1716"/>
    <m/>
    <x v="0"/>
    <x v="0"/>
    <m/>
    <m/>
    <m/>
    <m/>
    <m/>
    <m/>
    <x v="0"/>
    <x v="0"/>
    <s v=""/>
  </r>
  <r>
    <n v="1717"/>
    <s v="Mª Helena Dias"/>
    <x v="0"/>
    <x v="0"/>
    <m/>
    <m/>
    <m/>
    <m/>
    <m/>
    <m/>
    <x v="0"/>
    <x v="0"/>
    <s v=""/>
  </r>
  <r>
    <n v="1718"/>
    <m/>
    <x v="0"/>
    <x v="0"/>
    <m/>
    <m/>
    <m/>
    <m/>
    <m/>
    <m/>
    <x v="0"/>
    <x v="0"/>
    <s v=""/>
  </r>
  <r>
    <n v="1719"/>
    <m/>
    <x v="0"/>
    <x v="0"/>
    <m/>
    <m/>
    <m/>
    <m/>
    <m/>
    <m/>
    <x v="0"/>
    <x v="0"/>
    <s v=""/>
  </r>
  <r>
    <n v="1720"/>
    <m/>
    <x v="0"/>
    <x v="0"/>
    <m/>
    <m/>
    <m/>
    <m/>
    <m/>
    <m/>
    <x v="0"/>
    <x v="0"/>
    <s v=""/>
  </r>
  <r>
    <n v="1721"/>
    <m/>
    <x v="0"/>
    <x v="0"/>
    <m/>
    <m/>
    <m/>
    <m/>
    <m/>
    <m/>
    <x v="0"/>
    <x v="0"/>
    <s v=""/>
  </r>
  <r>
    <n v="1722"/>
    <m/>
    <x v="0"/>
    <x v="0"/>
    <m/>
    <m/>
    <m/>
    <m/>
    <m/>
    <m/>
    <x v="0"/>
    <x v="0"/>
    <s v=""/>
  </r>
  <r>
    <n v="1723"/>
    <m/>
    <x v="0"/>
    <x v="0"/>
    <m/>
    <m/>
    <m/>
    <m/>
    <m/>
    <m/>
    <x v="0"/>
    <x v="0"/>
    <s v=""/>
  </r>
  <r>
    <n v="1724"/>
    <m/>
    <x v="0"/>
    <x v="0"/>
    <m/>
    <m/>
    <m/>
    <m/>
    <m/>
    <m/>
    <x v="0"/>
    <x v="0"/>
    <s v=""/>
  </r>
  <r>
    <n v="1725"/>
    <m/>
    <x v="0"/>
    <x v="0"/>
    <m/>
    <m/>
    <m/>
    <m/>
    <m/>
    <m/>
    <x v="0"/>
    <x v="0"/>
    <s v=""/>
  </r>
  <r>
    <n v="1726"/>
    <m/>
    <x v="0"/>
    <x v="0"/>
    <m/>
    <m/>
    <m/>
    <m/>
    <m/>
    <m/>
    <x v="0"/>
    <x v="0"/>
    <s v=""/>
  </r>
  <r>
    <n v="1727"/>
    <m/>
    <x v="0"/>
    <x v="0"/>
    <m/>
    <m/>
    <m/>
    <m/>
    <m/>
    <m/>
    <x v="0"/>
    <x v="0"/>
    <s v=""/>
  </r>
  <r>
    <n v="1728"/>
    <m/>
    <x v="0"/>
    <x v="0"/>
    <m/>
    <m/>
    <m/>
    <m/>
    <m/>
    <m/>
    <x v="0"/>
    <x v="0"/>
    <s v=""/>
  </r>
  <r>
    <n v="1729"/>
    <m/>
    <x v="0"/>
    <x v="0"/>
    <m/>
    <m/>
    <m/>
    <m/>
    <m/>
    <m/>
    <x v="0"/>
    <x v="0"/>
    <s v=""/>
  </r>
  <r>
    <n v="1730"/>
    <m/>
    <x v="0"/>
    <x v="0"/>
    <m/>
    <m/>
    <m/>
    <m/>
    <m/>
    <m/>
    <x v="0"/>
    <x v="0"/>
    <s v=""/>
  </r>
  <r>
    <n v="1731"/>
    <m/>
    <x v="0"/>
    <x v="0"/>
    <m/>
    <m/>
    <m/>
    <m/>
    <m/>
    <m/>
    <x v="0"/>
    <x v="0"/>
    <s v=""/>
  </r>
  <r>
    <n v="1732"/>
    <m/>
    <x v="0"/>
    <x v="0"/>
    <m/>
    <m/>
    <m/>
    <m/>
    <m/>
    <m/>
    <x v="0"/>
    <x v="0"/>
    <s v=""/>
  </r>
  <r>
    <n v="1733"/>
    <m/>
    <x v="0"/>
    <x v="0"/>
    <m/>
    <m/>
    <m/>
    <m/>
    <m/>
    <m/>
    <x v="0"/>
    <x v="0"/>
    <s v=""/>
  </r>
  <r>
    <n v="1734"/>
    <s v="João Freitas"/>
    <x v="0"/>
    <x v="0"/>
    <m/>
    <m/>
    <m/>
    <m/>
    <m/>
    <m/>
    <x v="0"/>
    <x v="0"/>
    <s v=""/>
  </r>
  <r>
    <n v="1735"/>
    <m/>
    <x v="0"/>
    <x v="0"/>
    <m/>
    <m/>
    <m/>
    <m/>
    <m/>
    <m/>
    <x v="0"/>
    <x v="0"/>
    <s v=""/>
  </r>
  <r>
    <n v="1736"/>
    <m/>
    <x v="0"/>
    <x v="0"/>
    <m/>
    <m/>
    <m/>
    <m/>
    <m/>
    <m/>
    <x v="0"/>
    <x v="0"/>
    <s v=""/>
  </r>
  <r>
    <n v="1737"/>
    <m/>
    <x v="0"/>
    <x v="0"/>
    <m/>
    <m/>
    <m/>
    <m/>
    <m/>
    <m/>
    <x v="0"/>
    <x v="0"/>
    <s v=""/>
  </r>
  <r>
    <n v="1738"/>
    <m/>
    <x v="0"/>
    <x v="0"/>
    <m/>
    <m/>
    <m/>
    <m/>
    <m/>
    <m/>
    <x v="0"/>
    <x v="0"/>
    <s v=""/>
  </r>
  <r>
    <n v="1739"/>
    <m/>
    <x v="0"/>
    <x v="0"/>
    <m/>
    <m/>
    <m/>
    <m/>
    <m/>
    <m/>
    <x v="0"/>
    <x v="0"/>
    <s v=""/>
  </r>
  <r>
    <n v="1740"/>
    <s v="Simão Ferreira"/>
    <x v="0"/>
    <x v="0"/>
    <m/>
    <m/>
    <m/>
    <m/>
    <m/>
    <m/>
    <x v="0"/>
    <x v="0"/>
    <s v=""/>
  </r>
  <r>
    <n v="1741"/>
    <m/>
    <x v="0"/>
    <x v="0"/>
    <m/>
    <m/>
    <m/>
    <m/>
    <m/>
    <m/>
    <x v="0"/>
    <x v="0"/>
    <s v=""/>
  </r>
  <r>
    <n v="1742"/>
    <s v="André Leal"/>
    <x v="1"/>
    <x v="1"/>
    <s v="x"/>
    <m/>
    <m/>
    <s v="x"/>
    <m/>
    <m/>
    <x v="6"/>
    <x v="4"/>
    <s v="x"/>
  </r>
  <r>
    <n v="1743"/>
    <m/>
    <x v="0"/>
    <x v="0"/>
    <m/>
    <m/>
    <m/>
    <m/>
    <m/>
    <m/>
    <x v="0"/>
    <x v="0"/>
    <s v=""/>
  </r>
  <r>
    <n v="1744"/>
    <m/>
    <x v="0"/>
    <x v="0"/>
    <m/>
    <m/>
    <m/>
    <m/>
    <m/>
    <m/>
    <x v="0"/>
    <x v="0"/>
    <s v=""/>
  </r>
  <r>
    <n v="1745"/>
    <s v="Júlio Ruivo"/>
    <x v="1"/>
    <x v="1"/>
    <m/>
    <m/>
    <m/>
    <m/>
    <m/>
    <m/>
    <x v="5"/>
    <x v="4"/>
    <s v="x"/>
  </r>
  <r>
    <n v="1746"/>
    <s v="Jean Ayres"/>
    <x v="1"/>
    <x v="1"/>
    <m/>
    <m/>
    <m/>
    <s v="x"/>
    <m/>
    <m/>
    <x v="7"/>
    <x v="4"/>
    <s v="x"/>
  </r>
  <r>
    <n v="1747"/>
    <m/>
    <x v="0"/>
    <x v="0"/>
    <m/>
    <m/>
    <m/>
    <m/>
    <m/>
    <m/>
    <x v="0"/>
    <x v="0"/>
    <s v=""/>
  </r>
  <r>
    <n v="1748"/>
    <s v="Renan Ayres"/>
    <x v="1"/>
    <x v="0"/>
    <m/>
    <m/>
    <m/>
    <m/>
    <m/>
    <m/>
    <x v="0"/>
    <x v="0"/>
    <s v=""/>
  </r>
  <r>
    <n v="1749"/>
    <m/>
    <x v="0"/>
    <x v="0"/>
    <m/>
    <m/>
    <m/>
    <m/>
    <m/>
    <m/>
    <x v="0"/>
    <x v="0"/>
    <s v=""/>
  </r>
  <r>
    <n v="1750"/>
    <m/>
    <x v="0"/>
    <x v="0"/>
    <m/>
    <m/>
    <m/>
    <m/>
    <m/>
    <m/>
    <x v="0"/>
    <x v="0"/>
    <s v=""/>
  </r>
  <r>
    <n v="1751"/>
    <m/>
    <x v="0"/>
    <x v="0"/>
    <m/>
    <m/>
    <m/>
    <m/>
    <m/>
    <m/>
    <x v="0"/>
    <x v="0"/>
    <s v=""/>
  </r>
  <r>
    <n v="1752"/>
    <s v="Maria Nunes"/>
    <x v="0"/>
    <x v="0"/>
    <m/>
    <m/>
    <m/>
    <m/>
    <m/>
    <m/>
    <x v="0"/>
    <x v="0"/>
    <s v=""/>
  </r>
  <r>
    <n v="1753"/>
    <m/>
    <x v="0"/>
    <x v="0"/>
    <m/>
    <m/>
    <m/>
    <m/>
    <m/>
    <m/>
    <x v="0"/>
    <x v="0"/>
    <s v=""/>
  </r>
  <r>
    <n v="1754"/>
    <m/>
    <x v="0"/>
    <x v="0"/>
    <m/>
    <m/>
    <m/>
    <m/>
    <m/>
    <m/>
    <x v="0"/>
    <x v="0"/>
    <s v=""/>
  </r>
  <r>
    <n v="1755"/>
    <m/>
    <x v="0"/>
    <x v="0"/>
    <m/>
    <m/>
    <m/>
    <m/>
    <m/>
    <m/>
    <x v="0"/>
    <x v="0"/>
    <s v=""/>
  </r>
  <r>
    <n v="1756"/>
    <m/>
    <x v="0"/>
    <x v="0"/>
    <m/>
    <m/>
    <m/>
    <m/>
    <m/>
    <m/>
    <x v="0"/>
    <x v="0"/>
    <s v=""/>
  </r>
  <r>
    <n v="1757"/>
    <m/>
    <x v="0"/>
    <x v="0"/>
    <m/>
    <m/>
    <m/>
    <m/>
    <m/>
    <m/>
    <x v="0"/>
    <x v="0"/>
    <s v=""/>
  </r>
  <r>
    <n v="1758"/>
    <m/>
    <x v="0"/>
    <x v="0"/>
    <m/>
    <m/>
    <m/>
    <m/>
    <m/>
    <m/>
    <x v="0"/>
    <x v="0"/>
    <s v=""/>
  </r>
  <r>
    <n v="1759"/>
    <m/>
    <x v="0"/>
    <x v="0"/>
    <m/>
    <m/>
    <m/>
    <m/>
    <m/>
    <m/>
    <x v="0"/>
    <x v="0"/>
    <s v=""/>
  </r>
  <r>
    <n v="1760"/>
    <m/>
    <x v="0"/>
    <x v="0"/>
    <m/>
    <m/>
    <m/>
    <m/>
    <m/>
    <m/>
    <x v="0"/>
    <x v="0"/>
    <s v=""/>
  </r>
  <r>
    <n v="1761"/>
    <m/>
    <x v="0"/>
    <x v="0"/>
    <m/>
    <m/>
    <m/>
    <m/>
    <m/>
    <m/>
    <x v="0"/>
    <x v="0"/>
    <s v=""/>
  </r>
  <r>
    <n v="1762"/>
    <m/>
    <x v="0"/>
    <x v="0"/>
    <m/>
    <m/>
    <m/>
    <m/>
    <m/>
    <m/>
    <x v="0"/>
    <x v="0"/>
    <s v=""/>
  </r>
  <r>
    <n v="1763"/>
    <m/>
    <x v="0"/>
    <x v="0"/>
    <m/>
    <m/>
    <m/>
    <m/>
    <m/>
    <m/>
    <x v="0"/>
    <x v="0"/>
    <s v=""/>
  </r>
  <r>
    <n v="1764"/>
    <m/>
    <x v="0"/>
    <x v="0"/>
    <m/>
    <m/>
    <m/>
    <m/>
    <m/>
    <m/>
    <x v="0"/>
    <x v="0"/>
    <s v=""/>
  </r>
  <r>
    <n v="1765"/>
    <m/>
    <x v="0"/>
    <x v="0"/>
    <m/>
    <m/>
    <m/>
    <m/>
    <m/>
    <m/>
    <x v="0"/>
    <x v="0"/>
    <s v=""/>
  </r>
  <r>
    <n v="1766"/>
    <m/>
    <x v="0"/>
    <x v="0"/>
    <m/>
    <m/>
    <m/>
    <m/>
    <m/>
    <m/>
    <x v="0"/>
    <x v="0"/>
    <s v=""/>
  </r>
  <r>
    <n v="1767"/>
    <m/>
    <x v="0"/>
    <x v="0"/>
    <m/>
    <m/>
    <m/>
    <m/>
    <m/>
    <m/>
    <x v="0"/>
    <x v="0"/>
    <s v=""/>
  </r>
  <r>
    <n v="1768"/>
    <m/>
    <x v="0"/>
    <x v="0"/>
    <m/>
    <m/>
    <m/>
    <m/>
    <m/>
    <m/>
    <x v="0"/>
    <x v="0"/>
    <s v=""/>
  </r>
  <r>
    <n v="1769"/>
    <s v="Marta Cunha"/>
    <x v="0"/>
    <x v="0"/>
    <m/>
    <m/>
    <m/>
    <m/>
    <m/>
    <m/>
    <x v="0"/>
    <x v="0"/>
    <s v=""/>
  </r>
  <r>
    <n v="1770"/>
    <m/>
    <x v="0"/>
    <x v="0"/>
    <m/>
    <m/>
    <m/>
    <m/>
    <m/>
    <m/>
    <x v="0"/>
    <x v="0"/>
    <s v=""/>
  </r>
  <r>
    <n v="1771"/>
    <m/>
    <x v="0"/>
    <x v="0"/>
    <m/>
    <m/>
    <m/>
    <m/>
    <m/>
    <m/>
    <x v="0"/>
    <x v="0"/>
    <s v=""/>
  </r>
  <r>
    <n v="1772"/>
    <m/>
    <x v="0"/>
    <x v="0"/>
    <m/>
    <m/>
    <m/>
    <m/>
    <m/>
    <m/>
    <x v="0"/>
    <x v="0"/>
    <s v=""/>
  </r>
  <r>
    <n v="1773"/>
    <m/>
    <x v="0"/>
    <x v="0"/>
    <m/>
    <m/>
    <m/>
    <m/>
    <m/>
    <m/>
    <x v="0"/>
    <x v="0"/>
    <s v=""/>
  </r>
  <r>
    <n v="1774"/>
    <m/>
    <x v="0"/>
    <x v="0"/>
    <m/>
    <m/>
    <m/>
    <m/>
    <m/>
    <m/>
    <x v="0"/>
    <x v="0"/>
    <s v=""/>
  </r>
  <r>
    <n v="1775"/>
    <m/>
    <x v="0"/>
    <x v="0"/>
    <m/>
    <m/>
    <m/>
    <m/>
    <m/>
    <m/>
    <x v="0"/>
    <x v="0"/>
    <s v=""/>
  </r>
  <r>
    <n v="1776"/>
    <m/>
    <x v="0"/>
    <x v="0"/>
    <m/>
    <m/>
    <m/>
    <m/>
    <m/>
    <m/>
    <x v="0"/>
    <x v="0"/>
    <s v=""/>
  </r>
  <r>
    <n v="1777"/>
    <m/>
    <x v="0"/>
    <x v="0"/>
    <m/>
    <m/>
    <m/>
    <m/>
    <m/>
    <m/>
    <x v="0"/>
    <x v="0"/>
    <s v=""/>
  </r>
  <r>
    <n v="1778"/>
    <m/>
    <x v="0"/>
    <x v="0"/>
    <m/>
    <m/>
    <m/>
    <m/>
    <m/>
    <m/>
    <x v="0"/>
    <x v="0"/>
    <s v=""/>
  </r>
  <r>
    <n v="1779"/>
    <s v="Miguel Batista"/>
    <x v="0"/>
    <x v="0"/>
    <m/>
    <m/>
    <m/>
    <m/>
    <m/>
    <m/>
    <x v="0"/>
    <x v="0"/>
    <s v=""/>
  </r>
  <r>
    <n v="1780"/>
    <m/>
    <x v="0"/>
    <x v="0"/>
    <m/>
    <m/>
    <m/>
    <m/>
    <m/>
    <m/>
    <x v="0"/>
    <x v="0"/>
    <s v=""/>
  </r>
  <r>
    <n v="1781"/>
    <s v="Rita Cunha"/>
    <x v="2"/>
    <x v="1"/>
    <m/>
    <m/>
    <m/>
    <m/>
    <m/>
    <m/>
    <x v="4"/>
    <x v="4"/>
    <s v="x"/>
  </r>
  <r>
    <n v="1782"/>
    <m/>
    <x v="0"/>
    <x v="0"/>
    <m/>
    <m/>
    <m/>
    <m/>
    <m/>
    <m/>
    <x v="0"/>
    <x v="0"/>
    <s v=""/>
  </r>
  <r>
    <n v="1783"/>
    <s v="Sebastião Condado"/>
    <x v="0"/>
    <x v="0"/>
    <m/>
    <m/>
    <m/>
    <m/>
    <m/>
    <m/>
    <x v="0"/>
    <x v="0"/>
    <s v=""/>
  </r>
  <r>
    <n v="1784"/>
    <m/>
    <x v="0"/>
    <x v="0"/>
    <m/>
    <m/>
    <m/>
    <m/>
    <m/>
    <m/>
    <x v="0"/>
    <x v="0"/>
    <s v=""/>
  </r>
  <r>
    <n v="1785"/>
    <m/>
    <x v="0"/>
    <x v="0"/>
    <m/>
    <m/>
    <m/>
    <m/>
    <m/>
    <m/>
    <x v="0"/>
    <x v="0"/>
    <s v=""/>
  </r>
  <r>
    <n v="1786"/>
    <m/>
    <x v="0"/>
    <x v="0"/>
    <m/>
    <m/>
    <m/>
    <m/>
    <m/>
    <m/>
    <x v="0"/>
    <x v="0"/>
    <s v=""/>
  </r>
  <r>
    <n v="1787"/>
    <m/>
    <x v="0"/>
    <x v="0"/>
    <m/>
    <m/>
    <m/>
    <m/>
    <m/>
    <m/>
    <x v="0"/>
    <x v="0"/>
    <s v=""/>
  </r>
  <r>
    <n v="1788"/>
    <m/>
    <x v="0"/>
    <x v="0"/>
    <m/>
    <m/>
    <m/>
    <m/>
    <m/>
    <m/>
    <x v="0"/>
    <x v="0"/>
    <s v=""/>
  </r>
  <r>
    <n v="1789"/>
    <m/>
    <x v="0"/>
    <x v="0"/>
    <m/>
    <m/>
    <m/>
    <m/>
    <m/>
    <m/>
    <x v="0"/>
    <x v="0"/>
    <s v=""/>
  </r>
  <r>
    <n v="1790"/>
    <m/>
    <x v="0"/>
    <x v="0"/>
    <m/>
    <m/>
    <m/>
    <m/>
    <m/>
    <m/>
    <x v="0"/>
    <x v="0"/>
    <s v=""/>
  </r>
  <r>
    <n v="1791"/>
    <m/>
    <x v="0"/>
    <x v="0"/>
    <m/>
    <m/>
    <m/>
    <m/>
    <m/>
    <m/>
    <x v="0"/>
    <x v="0"/>
    <s v=""/>
  </r>
  <r>
    <n v="1792"/>
    <m/>
    <x v="0"/>
    <x v="0"/>
    <m/>
    <m/>
    <m/>
    <m/>
    <m/>
    <m/>
    <x v="0"/>
    <x v="0"/>
    <s v=""/>
  </r>
  <r>
    <n v="1793"/>
    <m/>
    <x v="0"/>
    <x v="0"/>
    <m/>
    <m/>
    <m/>
    <m/>
    <m/>
    <m/>
    <x v="0"/>
    <x v="0"/>
    <s v=""/>
  </r>
  <r>
    <n v="1794"/>
    <m/>
    <x v="0"/>
    <x v="0"/>
    <m/>
    <m/>
    <m/>
    <m/>
    <m/>
    <m/>
    <x v="0"/>
    <x v="0"/>
    <s v=""/>
  </r>
  <r>
    <n v="1795"/>
    <m/>
    <x v="0"/>
    <x v="0"/>
    <m/>
    <m/>
    <m/>
    <m/>
    <m/>
    <m/>
    <x v="0"/>
    <x v="0"/>
    <s v=""/>
  </r>
  <r>
    <n v="1796"/>
    <m/>
    <x v="0"/>
    <x v="0"/>
    <m/>
    <m/>
    <m/>
    <m/>
    <m/>
    <m/>
    <x v="0"/>
    <x v="0"/>
    <s v=""/>
  </r>
  <r>
    <n v="1797"/>
    <m/>
    <x v="0"/>
    <x v="0"/>
    <m/>
    <m/>
    <m/>
    <m/>
    <m/>
    <m/>
    <x v="0"/>
    <x v="0"/>
    <s v=""/>
  </r>
  <r>
    <n v="1798"/>
    <m/>
    <x v="0"/>
    <x v="0"/>
    <m/>
    <m/>
    <m/>
    <m/>
    <m/>
    <m/>
    <x v="0"/>
    <x v="0"/>
    <s v=""/>
  </r>
  <r>
    <n v="1799"/>
    <m/>
    <x v="0"/>
    <x v="0"/>
    <m/>
    <m/>
    <m/>
    <m/>
    <m/>
    <m/>
    <x v="0"/>
    <x v="0"/>
    <s v=""/>
  </r>
  <r>
    <n v="1800"/>
    <m/>
    <x v="0"/>
    <x v="0"/>
    <m/>
    <m/>
    <m/>
    <m/>
    <m/>
    <m/>
    <x v="0"/>
    <x v="0"/>
    <s v=""/>
  </r>
  <r>
    <n v="1801"/>
    <m/>
    <x v="0"/>
    <x v="0"/>
    <m/>
    <m/>
    <m/>
    <m/>
    <m/>
    <m/>
    <x v="0"/>
    <x v="0"/>
    <s v=""/>
  </r>
  <r>
    <n v="1802"/>
    <m/>
    <x v="0"/>
    <x v="0"/>
    <m/>
    <m/>
    <m/>
    <m/>
    <m/>
    <m/>
    <x v="0"/>
    <x v="0"/>
    <s v=""/>
  </r>
  <r>
    <n v="1803"/>
    <m/>
    <x v="0"/>
    <x v="0"/>
    <m/>
    <m/>
    <m/>
    <m/>
    <m/>
    <m/>
    <x v="0"/>
    <x v="0"/>
    <s v=""/>
  </r>
  <r>
    <n v="1804"/>
    <m/>
    <x v="0"/>
    <x v="0"/>
    <m/>
    <m/>
    <m/>
    <m/>
    <m/>
    <m/>
    <x v="0"/>
    <x v="0"/>
    <s v=""/>
  </r>
  <r>
    <n v="1805"/>
    <m/>
    <x v="0"/>
    <x v="0"/>
    <m/>
    <m/>
    <m/>
    <m/>
    <m/>
    <m/>
    <x v="0"/>
    <x v="0"/>
    <s v=""/>
  </r>
  <r>
    <n v="1806"/>
    <m/>
    <x v="0"/>
    <x v="0"/>
    <m/>
    <m/>
    <m/>
    <m/>
    <m/>
    <m/>
    <x v="0"/>
    <x v="0"/>
    <s v=""/>
  </r>
  <r>
    <n v="1807"/>
    <m/>
    <x v="0"/>
    <x v="0"/>
    <m/>
    <m/>
    <m/>
    <m/>
    <m/>
    <m/>
    <x v="0"/>
    <x v="0"/>
    <s v=""/>
  </r>
  <r>
    <n v="1808"/>
    <m/>
    <x v="0"/>
    <x v="0"/>
    <m/>
    <m/>
    <m/>
    <m/>
    <m/>
    <m/>
    <x v="0"/>
    <x v="0"/>
    <s v=""/>
  </r>
  <r>
    <n v="1809"/>
    <m/>
    <x v="0"/>
    <x v="0"/>
    <m/>
    <m/>
    <m/>
    <m/>
    <m/>
    <m/>
    <x v="0"/>
    <x v="0"/>
    <s v=""/>
  </r>
  <r>
    <n v="1810"/>
    <m/>
    <x v="0"/>
    <x v="0"/>
    <m/>
    <m/>
    <m/>
    <m/>
    <m/>
    <m/>
    <x v="0"/>
    <x v="0"/>
    <s v=""/>
  </r>
  <r>
    <n v="1811"/>
    <m/>
    <x v="0"/>
    <x v="0"/>
    <m/>
    <m/>
    <m/>
    <m/>
    <m/>
    <m/>
    <x v="0"/>
    <x v="0"/>
    <s v=""/>
  </r>
  <r>
    <n v="1812"/>
    <m/>
    <x v="0"/>
    <x v="0"/>
    <m/>
    <m/>
    <m/>
    <m/>
    <m/>
    <m/>
    <x v="0"/>
    <x v="0"/>
    <s v=""/>
  </r>
  <r>
    <n v="1813"/>
    <m/>
    <x v="0"/>
    <x v="0"/>
    <m/>
    <m/>
    <m/>
    <m/>
    <m/>
    <m/>
    <x v="0"/>
    <x v="0"/>
    <s v=""/>
  </r>
  <r>
    <n v="1814"/>
    <m/>
    <x v="0"/>
    <x v="0"/>
    <m/>
    <m/>
    <m/>
    <m/>
    <m/>
    <m/>
    <x v="0"/>
    <x v="0"/>
    <s v=""/>
  </r>
  <r>
    <n v="1815"/>
    <m/>
    <x v="0"/>
    <x v="0"/>
    <m/>
    <m/>
    <m/>
    <m/>
    <m/>
    <m/>
    <x v="0"/>
    <x v="0"/>
    <s v=""/>
  </r>
  <r>
    <n v="1816"/>
    <m/>
    <x v="0"/>
    <x v="0"/>
    <m/>
    <m/>
    <m/>
    <m/>
    <m/>
    <m/>
    <x v="0"/>
    <x v="0"/>
    <s v=""/>
  </r>
  <r>
    <n v="1817"/>
    <m/>
    <x v="0"/>
    <x v="0"/>
    <m/>
    <m/>
    <m/>
    <m/>
    <m/>
    <m/>
    <x v="0"/>
    <x v="0"/>
    <s v=""/>
  </r>
  <r>
    <n v="1818"/>
    <m/>
    <x v="0"/>
    <x v="0"/>
    <m/>
    <m/>
    <m/>
    <m/>
    <m/>
    <m/>
    <x v="0"/>
    <x v="0"/>
    <s v=""/>
  </r>
  <r>
    <n v="1819"/>
    <m/>
    <x v="0"/>
    <x v="0"/>
    <m/>
    <m/>
    <m/>
    <m/>
    <m/>
    <m/>
    <x v="0"/>
    <x v="0"/>
    <s v=""/>
  </r>
  <r>
    <n v="1820"/>
    <m/>
    <x v="0"/>
    <x v="0"/>
    <m/>
    <m/>
    <m/>
    <m/>
    <m/>
    <m/>
    <x v="0"/>
    <x v="0"/>
    <s v=""/>
  </r>
  <r>
    <n v="1821"/>
    <m/>
    <x v="0"/>
    <x v="0"/>
    <m/>
    <m/>
    <m/>
    <m/>
    <m/>
    <m/>
    <x v="0"/>
    <x v="0"/>
    <s v=""/>
  </r>
  <r>
    <n v="1822"/>
    <m/>
    <x v="0"/>
    <x v="0"/>
    <m/>
    <m/>
    <m/>
    <m/>
    <m/>
    <m/>
    <x v="0"/>
    <x v="0"/>
    <s v=""/>
  </r>
  <r>
    <n v="1823"/>
    <m/>
    <x v="0"/>
    <x v="0"/>
    <m/>
    <m/>
    <m/>
    <m/>
    <m/>
    <m/>
    <x v="0"/>
    <x v="0"/>
    <s v=""/>
  </r>
  <r>
    <n v="1824"/>
    <m/>
    <x v="0"/>
    <x v="0"/>
    <m/>
    <m/>
    <m/>
    <m/>
    <m/>
    <m/>
    <x v="0"/>
    <x v="0"/>
    <s v=""/>
  </r>
  <r>
    <n v="1825"/>
    <m/>
    <x v="0"/>
    <x v="0"/>
    <m/>
    <m/>
    <m/>
    <m/>
    <m/>
    <m/>
    <x v="0"/>
    <x v="0"/>
    <s v=""/>
  </r>
  <r>
    <n v="1826"/>
    <m/>
    <x v="0"/>
    <x v="0"/>
    <m/>
    <m/>
    <m/>
    <m/>
    <m/>
    <m/>
    <x v="0"/>
    <x v="0"/>
    <s v=""/>
  </r>
  <r>
    <n v="1827"/>
    <m/>
    <x v="0"/>
    <x v="0"/>
    <m/>
    <m/>
    <m/>
    <m/>
    <m/>
    <m/>
    <x v="0"/>
    <x v="0"/>
    <s v=""/>
  </r>
  <r>
    <n v="1828"/>
    <m/>
    <x v="0"/>
    <x v="0"/>
    <m/>
    <m/>
    <m/>
    <m/>
    <m/>
    <m/>
    <x v="0"/>
    <x v="0"/>
    <s v=""/>
  </r>
  <r>
    <n v="1829"/>
    <m/>
    <x v="0"/>
    <x v="0"/>
    <m/>
    <m/>
    <m/>
    <m/>
    <m/>
    <m/>
    <x v="0"/>
    <x v="0"/>
    <s v=""/>
  </r>
  <r>
    <n v="1830"/>
    <m/>
    <x v="0"/>
    <x v="0"/>
    <m/>
    <m/>
    <m/>
    <m/>
    <m/>
    <m/>
    <x v="0"/>
    <x v="0"/>
    <s v=""/>
  </r>
  <r>
    <n v="1831"/>
    <m/>
    <x v="0"/>
    <x v="0"/>
    <m/>
    <m/>
    <m/>
    <m/>
    <m/>
    <m/>
    <x v="0"/>
    <x v="0"/>
    <s v=""/>
  </r>
  <r>
    <n v="1832"/>
    <m/>
    <x v="0"/>
    <x v="0"/>
    <m/>
    <m/>
    <m/>
    <m/>
    <m/>
    <m/>
    <x v="0"/>
    <x v="0"/>
    <s v=""/>
  </r>
  <r>
    <n v="1833"/>
    <m/>
    <x v="0"/>
    <x v="0"/>
    <m/>
    <m/>
    <m/>
    <m/>
    <m/>
    <m/>
    <x v="0"/>
    <x v="0"/>
    <s v=""/>
  </r>
  <r>
    <n v="1834"/>
    <m/>
    <x v="0"/>
    <x v="0"/>
    <m/>
    <m/>
    <m/>
    <m/>
    <m/>
    <m/>
    <x v="0"/>
    <x v="0"/>
    <s v=""/>
  </r>
  <r>
    <n v="1835"/>
    <m/>
    <x v="0"/>
    <x v="0"/>
    <m/>
    <m/>
    <m/>
    <m/>
    <m/>
    <m/>
    <x v="0"/>
    <x v="0"/>
    <s v=""/>
  </r>
  <r>
    <n v="1836"/>
    <m/>
    <x v="0"/>
    <x v="0"/>
    <m/>
    <m/>
    <m/>
    <m/>
    <m/>
    <m/>
    <x v="0"/>
    <x v="0"/>
    <s v=""/>
  </r>
  <r>
    <n v="1837"/>
    <m/>
    <x v="0"/>
    <x v="0"/>
    <m/>
    <m/>
    <m/>
    <m/>
    <m/>
    <m/>
    <x v="0"/>
    <x v="0"/>
    <s v=""/>
  </r>
  <r>
    <n v="1838"/>
    <m/>
    <x v="0"/>
    <x v="0"/>
    <m/>
    <m/>
    <m/>
    <m/>
    <m/>
    <m/>
    <x v="0"/>
    <x v="0"/>
    <s v=""/>
  </r>
  <r>
    <n v="1839"/>
    <m/>
    <x v="0"/>
    <x v="0"/>
    <m/>
    <m/>
    <m/>
    <m/>
    <m/>
    <m/>
    <x v="0"/>
    <x v="0"/>
    <s v=""/>
  </r>
  <r>
    <n v="1840"/>
    <m/>
    <x v="0"/>
    <x v="0"/>
    <m/>
    <m/>
    <m/>
    <m/>
    <m/>
    <m/>
    <x v="0"/>
    <x v="0"/>
    <s v=""/>
  </r>
  <r>
    <n v="1841"/>
    <m/>
    <x v="0"/>
    <x v="0"/>
    <m/>
    <m/>
    <m/>
    <m/>
    <m/>
    <m/>
    <x v="0"/>
    <x v="0"/>
    <s v=""/>
  </r>
  <r>
    <n v="1842"/>
    <m/>
    <x v="0"/>
    <x v="0"/>
    <m/>
    <m/>
    <m/>
    <m/>
    <m/>
    <m/>
    <x v="0"/>
    <x v="0"/>
    <s v=""/>
  </r>
  <r>
    <n v="1843"/>
    <m/>
    <x v="0"/>
    <x v="0"/>
    <m/>
    <m/>
    <m/>
    <m/>
    <m/>
    <m/>
    <x v="0"/>
    <x v="0"/>
    <s v=""/>
  </r>
  <r>
    <n v="1844"/>
    <m/>
    <x v="0"/>
    <x v="0"/>
    <m/>
    <m/>
    <m/>
    <m/>
    <m/>
    <m/>
    <x v="0"/>
    <x v="0"/>
    <s v=""/>
  </r>
  <r>
    <n v="1845"/>
    <m/>
    <x v="0"/>
    <x v="0"/>
    <m/>
    <m/>
    <m/>
    <m/>
    <m/>
    <m/>
    <x v="0"/>
    <x v="0"/>
    <s v=""/>
  </r>
  <r>
    <n v="1846"/>
    <m/>
    <x v="0"/>
    <x v="0"/>
    <m/>
    <m/>
    <m/>
    <m/>
    <m/>
    <m/>
    <x v="0"/>
    <x v="0"/>
    <s v=""/>
  </r>
  <r>
    <n v="1847"/>
    <m/>
    <x v="0"/>
    <x v="0"/>
    <m/>
    <m/>
    <m/>
    <m/>
    <m/>
    <m/>
    <x v="0"/>
    <x v="0"/>
    <s v=""/>
  </r>
  <r>
    <n v="1848"/>
    <m/>
    <x v="0"/>
    <x v="0"/>
    <m/>
    <m/>
    <m/>
    <m/>
    <m/>
    <m/>
    <x v="0"/>
    <x v="0"/>
    <s v=""/>
  </r>
  <r>
    <n v="1849"/>
    <m/>
    <x v="0"/>
    <x v="0"/>
    <m/>
    <m/>
    <m/>
    <m/>
    <m/>
    <m/>
    <x v="0"/>
    <x v="0"/>
    <s v=""/>
  </r>
  <r>
    <n v="1850"/>
    <m/>
    <x v="0"/>
    <x v="0"/>
    <m/>
    <m/>
    <m/>
    <m/>
    <m/>
    <m/>
    <x v="0"/>
    <x v="0"/>
    <s v=""/>
  </r>
  <r>
    <n v="1851"/>
    <m/>
    <x v="0"/>
    <x v="0"/>
    <m/>
    <m/>
    <m/>
    <m/>
    <m/>
    <m/>
    <x v="0"/>
    <x v="0"/>
    <s v=""/>
  </r>
  <r>
    <n v="1852"/>
    <m/>
    <x v="0"/>
    <x v="0"/>
    <m/>
    <m/>
    <m/>
    <m/>
    <m/>
    <m/>
    <x v="0"/>
    <x v="0"/>
    <s v=""/>
  </r>
  <r>
    <n v="1853"/>
    <m/>
    <x v="0"/>
    <x v="0"/>
    <m/>
    <m/>
    <m/>
    <m/>
    <m/>
    <m/>
    <x v="0"/>
    <x v="0"/>
    <s v=""/>
  </r>
  <r>
    <n v="1854"/>
    <m/>
    <x v="0"/>
    <x v="0"/>
    <m/>
    <m/>
    <m/>
    <m/>
    <m/>
    <m/>
    <x v="0"/>
    <x v="0"/>
    <s v=""/>
  </r>
  <r>
    <n v="1855"/>
    <m/>
    <x v="0"/>
    <x v="0"/>
    <m/>
    <m/>
    <m/>
    <m/>
    <m/>
    <m/>
    <x v="0"/>
    <x v="0"/>
    <s v=""/>
  </r>
  <r>
    <n v="1856"/>
    <m/>
    <x v="0"/>
    <x v="0"/>
    <m/>
    <m/>
    <m/>
    <m/>
    <m/>
    <m/>
    <x v="0"/>
    <x v="0"/>
    <s v=""/>
  </r>
  <r>
    <n v="1857"/>
    <m/>
    <x v="0"/>
    <x v="0"/>
    <m/>
    <m/>
    <m/>
    <m/>
    <m/>
    <m/>
    <x v="0"/>
    <x v="0"/>
    <s v=""/>
  </r>
  <r>
    <n v="1858"/>
    <m/>
    <x v="0"/>
    <x v="0"/>
    <m/>
    <m/>
    <m/>
    <m/>
    <m/>
    <m/>
    <x v="0"/>
    <x v="0"/>
    <s v=""/>
  </r>
  <r>
    <n v="1859"/>
    <m/>
    <x v="0"/>
    <x v="0"/>
    <m/>
    <m/>
    <m/>
    <m/>
    <m/>
    <m/>
    <x v="0"/>
    <x v="0"/>
    <s v=""/>
  </r>
  <r>
    <n v="1860"/>
    <m/>
    <x v="0"/>
    <x v="0"/>
    <m/>
    <m/>
    <m/>
    <m/>
    <m/>
    <m/>
    <x v="0"/>
    <x v="0"/>
    <s v=""/>
  </r>
  <r>
    <n v="1861"/>
    <m/>
    <x v="0"/>
    <x v="0"/>
    <m/>
    <m/>
    <m/>
    <m/>
    <m/>
    <m/>
    <x v="0"/>
    <x v="0"/>
    <s v=""/>
  </r>
  <r>
    <n v="1862"/>
    <m/>
    <x v="0"/>
    <x v="0"/>
    <m/>
    <m/>
    <m/>
    <m/>
    <m/>
    <m/>
    <x v="0"/>
    <x v="0"/>
    <s v=""/>
  </r>
  <r>
    <n v="1863"/>
    <m/>
    <x v="0"/>
    <x v="0"/>
    <m/>
    <m/>
    <m/>
    <m/>
    <m/>
    <m/>
    <x v="0"/>
    <x v="0"/>
    <s v=""/>
  </r>
  <r>
    <n v="1864"/>
    <m/>
    <x v="0"/>
    <x v="0"/>
    <m/>
    <m/>
    <m/>
    <m/>
    <m/>
    <m/>
    <x v="0"/>
    <x v="0"/>
    <s v=""/>
  </r>
  <r>
    <n v="1865"/>
    <m/>
    <x v="0"/>
    <x v="0"/>
    <m/>
    <m/>
    <m/>
    <m/>
    <m/>
    <m/>
    <x v="0"/>
    <x v="0"/>
    <s v=""/>
  </r>
  <r>
    <n v="1866"/>
    <m/>
    <x v="0"/>
    <x v="0"/>
    <m/>
    <m/>
    <m/>
    <m/>
    <m/>
    <m/>
    <x v="0"/>
    <x v="0"/>
    <s v=""/>
  </r>
  <r>
    <n v="1867"/>
    <m/>
    <x v="0"/>
    <x v="0"/>
    <m/>
    <m/>
    <m/>
    <m/>
    <m/>
    <m/>
    <x v="0"/>
    <x v="0"/>
    <s v=""/>
  </r>
  <r>
    <n v="1868"/>
    <m/>
    <x v="0"/>
    <x v="0"/>
    <m/>
    <m/>
    <m/>
    <m/>
    <m/>
    <m/>
    <x v="0"/>
    <x v="0"/>
    <s v=""/>
  </r>
  <r>
    <n v="1869"/>
    <s v="Pedro Ferreira"/>
    <x v="0"/>
    <x v="0"/>
    <m/>
    <m/>
    <m/>
    <m/>
    <m/>
    <m/>
    <x v="0"/>
    <x v="0"/>
    <s v=""/>
  </r>
  <r>
    <n v="1870"/>
    <s v="Mariana Calado"/>
    <x v="2"/>
    <x v="1"/>
    <m/>
    <m/>
    <m/>
    <s v="x"/>
    <m/>
    <m/>
    <x v="1"/>
    <x v="4"/>
    <s v="x"/>
  </r>
  <r>
    <n v="1871"/>
    <m/>
    <x v="0"/>
    <x v="0"/>
    <m/>
    <m/>
    <m/>
    <m/>
    <m/>
    <m/>
    <x v="0"/>
    <x v="0"/>
    <s v=""/>
  </r>
  <r>
    <n v="1872"/>
    <m/>
    <x v="0"/>
    <x v="0"/>
    <m/>
    <m/>
    <m/>
    <m/>
    <m/>
    <m/>
    <x v="0"/>
    <x v="0"/>
    <s v=""/>
  </r>
  <r>
    <n v="1873"/>
    <m/>
    <x v="0"/>
    <x v="0"/>
    <m/>
    <m/>
    <m/>
    <m/>
    <m/>
    <m/>
    <x v="0"/>
    <x v="0"/>
    <s v=""/>
  </r>
  <r>
    <n v="1874"/>
    <m/>
    <x v="0"/>
    <x v="0"/>
    <m/>
    <m/>
    <m/>
    <m/>
    <m/>
    <m/>
    <x v="0"/>
    <x v="0"/>
    <s v=""/>
  </r>
  <r>
    <n v="1875"/>
    <s v="Cláudia Gomes"/>
    <x v="0"/>
    <x v="0"/>
    <m/>
    <m/>
    <m/>
    <m/>
    <m/>
    <m/>
    <x v="0"/>
    <x v="0"/>
    <s v=""/>
  </r>
  <r>
    <n v="1876"/>
    <s v="Pedro Filipe Almeida"/>
    <x v="0"/>
    <x v="0"/>
    <m/>
    <m/>
    <m/>
    <m/>
    <m/>
    <m/>
    <x v="0"/>
    <x v="0"/>
    <s v=""/>
  </r>
  <r>
    <n v="1877"/>
    <s v="Francisca Moncada"/>
    <x v="0"/>
    <x v="0"/>
    <m/>
    <m/>
    <m/>
    <m/>
    <m/>
    <m/>
    <x v="0"/>
    <x v="0"/>
    <s v=""/>
  </r>
  <r>
    <n v="1878"/>
    <m/>
    <x v="0"/>
    <x v="0"/>
    <m/>
    <m/>
    <m/>
    <m/>
    <m/>
    <m/>
    <x v="0"/>
    <x v="0"/>
    <s v=""/>
  </r>
  <r>
    <n v="1879"/>
    <m/>
    <x v="0"/>
    <x v="0"/>
    <m/>
    <m/>
    <m/>
    <m/>
    <m/>
    <m/>
    <x v="0"/>
    <x v="0"/>
    <s v=""/>
  </r>
  <r>
    <n v="1880"/>
    <m/>
    <x v="0"/>
    <x v="0"/>
    <m/>
    <m/>
    <m/>
    <m/>
    <m/>
    <m/>
    <x v="0"/>
    <x v="0"/>
    <s v=""/>
  </r>
  <r>
    <n v="1881"/>
    <s v="Flávio Carvalho"/>
    <x v="1"/>
    <x v="1"/>
    <m/>
    <m/>
    <m/>
    <s v="x"/>
    <m/>
    <m/>
    <x v="6"/>
    <x v="1"/>
    <s v="x"/>
  </r>
  <r>
    <n v="1882"/>
    <m/>
    <x v="0"/>
    <x v="0"/>
    <m/>
    <m/>
    <m/>
    <m/>
    <m/>
    <m/>
    <x v="0"/>
    <x v="0"/>
    <s v=""/>
  </r>
  <r>
    <n v="1883"/>
    <s v="João Pinto"/>
    <x v="1"/>
    <x v="1"/>
    <m/>
    <m/>
    <m/>
    <m/>
    <m/>
    <m/>
    <x v="1"/>
    <x v="4"/>
    <s v="x"/>
  </r>
  <r>
    <n v="1884"/>
    <m/>
    <x v="0"/>
    <x v="0"/>
    <m/>
    <m/>
    <m/>
    <m/>
    <m/>
    <m/>
    <x v="0"/>
    <x v="0"/>
    <s v=""/>
  </r>
  <r>
    <n v="1885"/>
    <m/>
    <x v="0"/>
    <x v="0"/>
    <m/>
    <m/>
    <m/>
    <m/>
    <m/>
    <m/>
    <x v="0"/>
    <x v="0"/>
    <s v=""/>
  </r>
  <r>
    <n v="1886"/>
    <m/>
    <x v="0"/>
    <x v="0"/>
    <m/>
    <m/>
    <m/>
    <m/>
    <m/>
    <m/>
    <x v="0"/>
    <x v="0"/>
    <s v=""/>
  </r>
  <r>
    <n v="1887"/>
    <m/>
    <x v="0"/>
    <x v="0"/>
    <m/>
    <m/>
    <m/>
    <m/>
    <m/>
    <m/>
    <x v="0"/>
    <x v="0"/>
    <s v=""/>
  </r>
  <r>
    <n v="1888"/>
    <m/>
    <x v="0"/>
    <x v="0"/>
    <m/>
    <m/>
    <m/>
    <m/>
    <m/>
    <m/>
    <x v="0"/>
    <x v="0"/>
    <s v=""/>
  </r>
  <r>
    <n v="1889"/>
    <m/>
    <x v="0"/>
    <x v="0"/>
    <m/>
    <m/>
    <m/>
    <m/>
    <m/>
    <m/>
    <x v="0"/>
    <x v="0"/>
    <s v=""/>
  </r>
  <r>
    <n v="1890"/>
    <s v="João Lopes"/>
    <x v="0"/>
    <x v="0"/>
    <m/>
    <m/>
    <m/>
    <m/>
    <m/>
    <m/>
    <x v="0"/>
    <x v="0"/>
    <s v=""/>
  </r>
  <r>
    <n v="1891"/>
    <s v="João Nuno Santos"/>
    <x v="1"/>
    <x v="1"/>
    <s v="x"/>
    <s v="x"/>
    <m/>
    <m/>
    <m/>
    <m/>
    <x v="4"/>
    <x v="1"/>
    <s v="x"/>
  </r>
  <r>
    <n v="1892"/>
    <m/>
    <x v="0"/>
    <x v="0"/>
    <m/>
    <m/>
    <m/>
    <m/>
    <m/>
    <m/>
    <x v="0"/>
    <x v="0"/>
    <s v=""/>
  </r>
  <r>
    <n v="1893"/>
    <m/>
    <x v="0"/>
    <x v="0"/>
    <m/>
    <m/>
    <m/>
    <m/>
    <m/>
    <m/>
    <x v="0"/>
    <x v="0"/>
    <s v=""/>
  </r>
  <r>
    <n v="1894"/>
    <m/>
    <x v="0"/>
    <x v="0"/>
    <m/>
    <m/>
    <m/>
    <m/>
    <m/>
    <m/>
    <x v="0"/>
    <x v="0"/>
    <s v=""/>
  </r>
  <r>
    <n v="1895"/>
    <m/>
    <x v="0"/>
    <x v="0"/>
    <m/>
    <m/>
    <m/>
    <m/>
    <m/>
    <m/>
    <x v="0"/>
    <x v="0"/>
    <s v=""/>
  </r>
  <r>
    <n v="1896"/>
    <s v="Bernardo Costa"/>
    <x v="1"/>
    <x v="0"/>
    <s v="x"/>
    <m/>
    <m/>
    <s v="x"/>
    <m/>
    <m/>
    <x v="0"/>
    <x v="0"/>
    <s v="x"/>
  </r>
  <r>
    <n v="1897"/>
    <s v="Joana Falcão"/>
    <x v="0"/>
    <x v="0"/>
    <m/>
    <m/>
    <m/>
    <m/>
    <m/>
    <m/>
    <x v="0"/>
    <x v="0"/>
    <s v=""/>
  </r>
  <r>
    <n v="1898"/>
    <m/>
    <x v="0"/>
    <x v="0"/>
    <m/>
    <m/>
    <m/>
    <m/>
    <m/>
    <m/>
    <x v="0"/>
    <x v="0"/>
    <s v=""/>
  </r>
  <r>
    <n v="1899"/>
    <m/>
    <x v="0"/>
    <x v="0"/>
    <m/>
    <m/>
    <m/>
    <m/>
    <m/>
    <m/>
    <x v="0"/>
    <x v="0"/>
    <s v=""/>
  </r>
  <r>
    <n v="1900"/>
    <m/>
    <x v="0"/>
    <x v="0"/>
    <m/>
    <m/>
    <m/>
    <m/>
    <m/>
    <m/>
    <x v="0"/>
    <x v="0"/>
    <s v=""/>
  </r>
  <r>
    <n v="1901"/>
    <s v="Miguel Campos"/>
    <x v="1"/>
    <x v="1"/>
    <s v="x"/>
    <m/>
    <m/>
    <m/>
    <m/>
    <m/>
    <x v="4"/>
    <x v="4"/>
    <s v="x"/>
  </r>
  <r>
    <n v="1902"/>
    <m/>
    <x v="0"/>
    <x v="0"/>
    <m/>
    <m/>
    <m/>
    <m/>
    <m/>
    <m/>
    <x v="0"/>
    <x v="0"/>
    <s v=""/>
  </r>
  <r>
    <n v="1903"/>
    <m/>
    <x v="0"/>
    <x v="0"/>
    <m/>
    <m/>
    <m/>
    <m/>
    <m/>
    <m/>
    <x v="0"/>
    <x v="0"/>
    <s v=""/>
  </r>
  <r>
    <n v="1904"/>
    <m/>
    <x v="0"/>
    <x v="0"/>
    <m/>
    <m/>
    <m/>
    <m/>
    <m/>
    <m/>
    <x v="0"/>
    <x v="0"/>
    <s v=""/>
  </r>
  <r>
    <n v="1905"/>
    <m/>
    <x v="0"/>
    <x v="0"/>
    <m/>
    <m/>
    <m/>
    <m/>
    <m/>
    <m/>
    <x v="0"/>
    <x v="0"/>
    <s v=""/>
  </r>
  <r>
    <n v="1906"/>
    <m/>
    <x v="0"/>
    <x v="0"/>
    <m/>
    <m/>
    <m/>
    <m/>
    <m/>
    <m/>
    <x v="0"/>
    <x v="0"/>
    <s v=""/>
  </r>
  <r>
    <n v="1907"/>
    <m/>
    <x v="0"/>
    <x v="0"/>
    <m/>
    <m/>
    <m/>
    <m/>
    <m/>
    <m/>
    <x v="0"/>
    <x v="0"/>
    <s v=""/>
  </r>
  <r>
    <n v="1908"/>
    <m/>
    <x v="0"/>
    <x v="0"/>
    <m/>
    <m/>
    <m/>
    <m/>
    <m/>
    <m/>
    <x v="0"/>
    <x v="0"/>
    <s v=""/>
  </r>
  <r>
    <n v="1909"/>
    <s v="Marta Machado"/>
    <x v="2"/>
    <x v="0"/>
    <m/>
    <m/>
    <m/>
    <m/>
    <m/>
    <m/>
    <x v="0"/>
    <x v="0"/>
    <s v=""/>
  </r>
  <r>
    <n v="1910"/>
    <m/>
    <x v="0"/>
    <x v="0"/>
    <m/>
    <m/>
    <m/>
    <m/>
    <m/>
    <m/>
    <x v="0"/>
    <x v="0"/>
    <s v=""/>
  </r>
  <r>
    <n v="1911"/>
    <m/>
    <x v="0"/>
    <x v="0"/>
    <m/>
    <m/>
    <m/>
    <m/>
    <m/>
    <m/>
    <x v="0"/>
    <x v="0"/>
    <s v=""/>
  </r>
  <r>
    <n v="1912"/>
    <s v="Pedro Vieira"/>
    <x v="1"/>
    <x v="0"/>
    <m/>
    <m/>
    <m/>
    <m/>
    <m/>
    <m/>
    <x v="0"/>
    <x v="0"/>
    <s v=""/>
  </r>
  <r>
    <n v="1913"/>
    <s v="Gustavo Fonseca"/>
    <x v="1"/>
    <x v="1"/>
    <s v="x"/>
    <m/>
    <m/>
    <s v="x"/>
    <m/>
    <m/>
    <x v="2"/>
    <x v="4"/>
    <s v="x"/>
  </r>
  <r>
    <n v="1914"/>
    <m/>
    <x v="0"/>
    <x v="0"/>
    <m/>
    <m/>
    <m/>
    <m/>
    <m/>
    <m/>
    <x v="0"/>
    <x v="0"/>
    <s v=""/>
  </r>
  <r>
    <n v="1915"/>
    <m/>
    <x v="0"/>
    <x v="0"/>
    <m/>
    <m/>
    <m/>
    <m/>
    <m/>
    <m/>
    <x v="0"/>
    <x v="0"/>
    <s v=""/>
  </r>
  <r>
    <n v="1916"/>
    <m/>
    <x v="0"/>
    <x v="0"/>
    <m/>
    <m/>
    <m/>
    <m/>
    <m/>
    <m/>
    <x v="0"/>
    <x v="0"/>
    <s v=""/>
  </r>
  <r>
    <n v="1917"/>
    <s v="Carolina Dias"/>
    <x v="0"/>
    <x v="1"/>
    <m/>
    <m/>
    <m/>
    <m/>
    <m/>
    <m/>
    <x v="5"/>
    <x v="3"/>
    <s v="x"/>
  </r>
  <r>
    <n v="1918"/>
    <m/>
    <x v="0"/>
    <x v="0"/>
    <m/>
    <m/>
    <m/>
    <m/>
    <m/>
    <m/>
    <x v="0"/>
    <x v="0"/>
    <s v=""/>
  </r>
  <r>
    <n v="1919"/>
    <s v="Ricardo Santos"/>
    <x v="1"/>
    <x v="1"/>
    <m/>
    <m/>
    <m/>
    <s v="x"/>
    <m/>
    <m/>
    <x v="1"/>
    <x v="4"/>
    <s v="x"/>
  </r>
  <r>
    <n v="1920"/>
    <s v="Inês Santos"/>
    <x v="2"/>
    <x v="1"/>
    <m/>
    <m/>
    <m/>
    <s v="x"/>
    <m/>
    <m/>
    <x v="1"/>
    <x v="4"/>
    <s v="x"/>
  </r>
  <r>
    <n v="1921"/>
    <m/>
    <x v="0"/>
    <x v="0"/>
    <m/>
    <m/>
    <m/>
    <m/>
    <m/>
    <m/>
    <x v="0"/>
    <x v="0"/>
    <s v=""/>
  </r>
  <r>
    <n v="1922"/>
    <m/>
    <x v="0"/>
    <x v="0"/>
    <m/>
    <m/>
    <m/>
    <m/>
    <m/>
    <m/>
    <x v="0"/>
    <x v="0"/>
    <s v=""/>
  </r>
  <r>
    <n v="1923"/>
    <m/>
    <x v="0"/>
    <x v="0"/>
    <m/>
    <m/>
    <m/>
    <m/>
    <m/>
    <m/>
    <x v="0"/>
    <x v="0"/>
    <s v=""/>
  </r>
  <r>
    <n v="1924"/>
    <s v="A. Sara Marques"/>
    <x v="2"/>
    <x v="0"/>
    <m/>
    <m/>
    <m/>
    <m/>
    <m/>
    <m/>
    <x v="0"/>
    <x v="0"/>
    <s v=""/>
  </r>
  <r>
    <n v="1925"/>
    <m/>
    <x v="0"/>
    <x v="0"/>
    <m/>
    <m/>
    <m/>
    <m/>
    <m/>
    <m/>
    <x v="0"/>
    <x v="0"/>
    <s v=""/>
  </r>
  <r>
    <n v="1926"/>
    <m/>
    <x v="0"/>
    <x v="0"/>
    <m/>
    <m/>
    <m/>
    <m/>
    <m/>
    <m/>
    <x v="0"/>
    <x v="0"/>
    <s v=""/>
  </r>
  <r>
    <n v="1927"/>
    <m/>
    <x v="0"/>
    <x v="0"/>
    <m/>
    <m/>
    <m/>
    <m/>
    <m/>
    <m/>
    <x v="0"/>
    <x v="0"/>
    <s v=""/>
  </r>
  <r>
    <n v="1928"/>
    <m/>
    <x v="0"/>
    <x v="0"/>
    <m/>
    <m/>
    <m/>
    <m/>
    <m/>
    <m/>
    <x v="0"/>
    <x v="0"/>
    <s v=""/>
  </r>
  <r>
    <n v="1929"/>
    <m/>
    <x v="0"/>
    <x v="0"/>
    <m/>
    <m/>
    <m/>
    <m/>
    <m/>
    <m/>
    <x v="0"/>
    <x v="0"/>
    <s v=""/>
  </r>
  <r>
    <n v="1930"/>
    <m/>
    <x v="0"/>
    <x v="0"/>
    <m/>
    <m/>
    <m/>
    <m/>
    <m/>
    <m/>
    <x v="0"/>
    <x v="0"/>
    <s v=""/>
  </r>
  <r>
    <n v="1931"/>
    <m/>
    <x v="0"/>
    <x v="0"/>
    <m/>
    <m/>
    <m/>
    <m/>
    <m/>
    <m/>
    <x v="0"/>
    <x v="0"/>
    <s v=""/>
  </r>
  <r>
    <n v="1932"/>
    <m/>
    <x v="0"/>
    <x v="0"/>
    <m/>
    <m/>
    <m/>
    <m/>
    <m/>
    <m/>
    <x v="0"/>
    <x v="0"/>
    <s v=""/>
  </r>
  <r>
    <n v="1933"/>
    <m/>
    <x v="0"/>
    <x v="0"/>
    <m/>
    <m/>
    <m/>
    <m/>
    <m/>
    <m/>
    <x v="0"/>
    <x v="0"/>
    <s v=""/>
  </r>
  <r>
    <n v="1934"/>
    <m/>
    <x v="0"/>
    <x v="0"/>
    <m/>
    <m/>
    <m/>
    <m/>
    <m/>
    <m/>
    <x v="0"/>
    <x v="0"/>
    <s v=""/>
  </r>
  <r>
    <n v="1935"/>
    <m/>
    <x v="0"/>
    <x v="0"/>
    <m/>
    <m/>
    <m/>
    <m/>
    <m/>
    <m/>
    <x v="0"/>
    <x v="0"/>
    <s v=""/>
  </r>
  <r>
    <n v="1936"/>
    <m/>
    <x v="0"/>
    <x v="0"/>
    <m/>
    <m/>
    <m/>
    <m/>
    <m/>
    <m/>
    <x v="0"/>
    <x v="0"/>
    <s v=""/>
  </r>
  <r>
    <n v="1937"/>
    <m/>
    <x v="0"/>
    <x v="0"/>
    <m/>
    <m/>
    <m/>
    <m/>
    <m/>
    <m/>
    <x v="0"/>
    <x v="0"/>
    <s v=""/>
  </r>
  <r>
    <n v="1938"/>
    <m/>
    <x v="0"/>
    <x v="0"/>
    <m/>
    <m/>
    <m/>
    <m/>
    <m/>
    <m/>
    <x v="0"/>
    <x v="0"/>
    <s v=""/>
  </r>
  <r>
    <n v="1939"/>
    <m/>
    <x v="0"/>
    <x v="0"/>
    <m/>
    <m/>
    <m/>
    <m/>
    <m/>
    <m/>
    <x v="0"/>
    <x v="0"/>
    <s v=""/>
  </r>
  <r>
    <n v="1940"/>
    <s v="Rui David Penedo"/>
    <x v="0"/>
    <x v="0"/>
    <m/>
    <m/>
    <m/>
    <m/>
    <m/>
    <m/>
    <x v="0"/>
    <x v="0"/>
    <s v=""/>
  </r>
  <r>
    <n v="1941"/>
    <m/>
    <x v="0"/>
    <x v="0"/>
    <m/>
    <m/>
    <m/>
    <m/>
    <m/>
    <m/>
    <x v="0"/>
    <x v="0"/>
    <s v=""/>
  </r>
  <r>
    <n v="1942"/>
    <m/>
    <x v="0"/>
    <x v="0"/>
    <m/>
    <m/>
    <m/>
    <m/>
    <m/>
    <m/>
    <x v="0"/>
    <x v="0"/>
    <s v=""/>
  </r>
  <r>
    <n v="1943"/>
    <m/>
    <x v="0"/>
    <x v="0"/>
    <m/>
    <m/>
    <m/>
    <m/>
    <m/>
    <m/>
    <x v="0"/>
    <x v="0"/>
    <s v=""/>
  </r>
  <r>
    <n v="1944"/>
    <m/>
    <x v="0"/>
    <x v="0"/>
    <m/>
    <m/>
    <m/>
    <m/>
    <m/>
    <m/>
    <x v="0"/>
    <x v="0"/>
    <s v=""/>
  </r>
  <r>
    <n v="1945"/>
    <m/>
    <x v="0"/>
    <x v="0"/>
    <m/>
    <m/>
    <m/>
    <m/>
    <m/>
    <m/>
    <x v="0"/>
    <x v="0"/>
    <s v=""/>
  </r>
  <r>
    <n v="1946"/>
    <m/>
    <x v="0"/>
    <x v="0"/>
    <m/>
    <m/>
    <m/>
    <m/>
    <m/>
    <m/>
    <x v="0"/>
    <x v="0"/>
    <s v=""/>
  </r>
  <r>
    <n v="1947"/>
    <m/>
    <x v="0"/>
    <x v="0"/>
    <m/>
    <m/>
    <m/>
    <m/>
    <m/>
    <m/>
    <x v="0"/>
    <x v="0"/>
    <s v=""/>
  </r>
  <r>
    <n v="1948"/>
    <m/>
    <x v="0"/>
    <x v="0"/>
    <m/>
    <m/>
    <m/>
    <m/>
    <m/>
    <m/>
    <x v="0"/>
    <x v="0"/>
    <s v=""/>
  </r>
  <r>
    <n v="1949"/>
    <m/>
    <x v="0"/>
    <x v="0"/>
    <m/>
    <m/>
    <m/>
    <m/>
    <m/>
    <m/>
    <x v="0"/>
    <x v="0"/>
    <s v=""/>
  </r>
  <r>
    <n v="1950"/>
    <m/>
    <x v="0"/>
    <x v="0"/>
    <m/>
    <m/>
    <m/>
    <m/>
    <m/>
    <m/>
    <x v="0"/>
    <x v="0"/>
    <s v=""/>
  </r>
  <r>
    <n v="1951"/>
    <m/>
    <x v="0"/>
    <x v="0"/>
    <m/>
    <m/>
    <m/>
    <m/>
    <m/>
    <m/>
    <x v="0"/>
    <x v="0"/>
    <s v=""/>
  </r>
  <r>
    <n v="1952"/>
    <m/>
    <x v="0"/>
    <x v="0"/>
    <m/>
    <m/>
    <m/>
    <m/>
    <m/>
    <m/>
    <x v="0"/>
    <x v="0"/>
    <s v=""/>
  </r>
  <r>
    <n v="1953"/>
    <m/>
    <x v="0"/>
    <x v="0"/>
    <m/>
    <m/>
    <m/>
    <m/>
    <m/>
    <m/>
    <x v="0"/>
    <x v="0"/>
    <s v=""/>
  </r>
  <r>
    <n v="1954"/>
    <s v="Ivo Penedo"/>
    <x v="0"/>
    <x v="0"/>
    <m/>
    <m/>
    <m/>
    <m/>
    <m/>
    <m/>
    <x v="0"/>
    <x v="0"/>
    <s v=""/>
  </r>
  <r>
    <n v="1955"/>
    <m/>
    <x v="0"/>
    <x v="0"/>
    <m/>
    <m/>
    <m/>
    <m/>
    <m/>
    <m/>
    <x v="0"/>
    <x v="0"/>
    <s v=""/>
  </r>
  <r>
    <n v="1956"/>
    <m/>
    <x v="0"/>
    <x v="0"/>
    <m/>
    <m/>
    <m/>
    <m/>
    <m/>
    <m/>
    <x v="0"/>
    <x v="0"/>
    <s v=""/>
  </r>
  <r>
    <n v="1957"/>
    <m/>
    <x v="0"/>
    <x v="0"/>
    <m/>
    <m/>
    <m/>
    <m/>
    <m/>
    <m/>
    <x v="0"/>
    <x v="0"/>
    <s v=""/>
  </r>
  <r>
    <n v="1958"/>
    <m/>
    <x v="0"/>
    <x v="0"/>
    <m/>
    <m/>
    <m/>
    <m/>
    <m/>
    <m/>
    <x v="0"/>
    <x v="0"/>
    <s v=""/>
  </r>
  <r>
    <n v="1959"/>
    <m/>
    <x v="0"/>
    <x v="0"/>
    <m/>
    <m/>
    <m/>
    <m/>
    <m/>
    <m/>
    <x v="0"/>
    <x v="0"/>
    <s v=""/>
  </r>
  <r>
    <n v="1960"/>
    <m/>
    <x v="0"/>
    <x v="0"/>
    <m/>
    <m/>
    <m/>
    <m/>
    <m/>
    <m/>
    <x v="0"/>
    <x v="0"/>
    <s v=""/>
  </r>
  <r>
    <n v="10000"/>
    <s v="Catarina Almeida"/>
    <x v="0"/>
    <x v="0"/>
    <m/>
    <m/>
    <m/>
    <m/>
    <m/>
    <m/>
    <x v="0"/>
    <x v="0"/>
    <s v=""/>
  </r>
  <r>
    <n v="10001"/>
    <m/>
    <x v="0"/>
    <x v="0"/>
    <m/>
    <m/>
    <m/>
    <m/>
    <m/>
    <m/>
    <x v="0"/>
    <x v="0"/>
    <s v=""/>
  </r>
  <r>
    <n v="10002"/>
    <m/>
    <x v="0"/>
    <x v="0"/>
    <m/>
    <m/>
    <m/>
    <m/>
    <m/>
    <m/>
    <x v="0"/>
    <x v="0"/>
    <s v=""/>
  </r>
  <r>
    <n v="10003"/>
    <m/>
    <x v="0"/>
    <x v="0"/>
    <m/>
    <m/>
    <m/>
    <m/>
    <m/>
    <m/>
    <x v="0"/>
    <x v="0"/>
    <s v=""/>
  </r>
  <r>
    <n v="10004"/>
    <m/>
    <x v="0"/>
    <x v="0"/>
    <m/>
    <m/>
    <m/>
    <m/>
    <m/>
    <m/>
    <x v="0"/>
    <x v="0"/>
    <s v=""/>
  </r>
  <r>
    <n v="10005"/>
    <s v="Cláudia Martins"/>
    <x v="0"/>
    <x v="0"/>
    <m/>
    <m/>
    <m/>
    <m/>
    <m/>
    <m/>
    <x v="0"/>
    <x v="0"/>
    <s v=""/>
  </r>
  <r>
    <n v="10006"/>
    <s v="Raquel Ferreira"/>
    <x v="2"/>
    <x v="1"/>
    <m/>
    <m/>
    <m/>
    <s v="x"/>
    <m/>
    <m/>
    <x v="4"/>
    <x v="4"/>
    <s v="x"/>
  </r>
  <r>
    <n v="10007"/>
    <s v="Amândio Gomes"/>
    <x v="1"/>
    <x v="1"/>
    <s v="x"/>
    <m/>
    <s v="x"/>
    <s v="x"/>
    <m/>
    <m/>
    <x v="7"/>
    <x v="1"/>
    <s v="x"/>
  </r>
  <r>
    <n v="10008"/>
    <m/>
    <x v="0"/>
    <x v="0"/>
    <m/>
    <m/>
    <m/>
    <m/>
    <m/>
    <m/>
    <x v="0"/>
    <x v="0"/>
    <s v=""/>
  </r>
  <r>
    <n v="10009"/>
    <m/>
    <x v="0"/>
    <x v="0"/>
    <m/>
    <m/>
    <m/>
    <m/>
    <m/>
    <m/>
    <x v="0"/>
    <x v="0"/>
    <s v=""/>
  </r>
  <r>
    <n v="10010"/>
    <s v="Ana Nassar"/>
    <x v="2"/>
    <x v="1"/>
    <m/>
    <m/>
    <m/>
    <m/>
    <m/>
    <m/>
    <x v="3"/>
    <x v="4"/>
    <s v="x"/>
  </r>
  <r>
    <n v="10011"/>
    <s v="Andreia Dias"/>
    <x v="0"/>
    <x v="0"/>
    <m/>
    <m/>
    <m/>
    <m/>
    <m/>
    <m/>
    <x v="0"/>
    <x v="0"/>
    <s v=""/>
  </r>
  <r>
    <n v="10012"/>
    <m/>
    <x v="0"/>
    <x v="0"/>
    <m/>
    <m/>
    <m/>
    <m/>
    <m/>
    <m/>
    <x v="0"/>
    <x v="0"/>
    <s v=""/>
  </r>
  <r>
    <n v="10013"/>
    <m/>
    <x v="0"/>
    <x v="0"/>
    <m/>
    <m/>
    <m/>
    <m/>
    <m/>
    <m/>
    <x v="0"/>
    <x v="0"/>
    <s v=""/>
  </r>
  <r>
    <n v="10014"/>
    <m/>
    <x v="0"/>
    <x v="0"/>
    <m/>
    <m/>
    <m/>
    <m/>
    <m/>
    <m/>
    <x v="0"/>
    <x v="0"/>
    <s v=""/>
  </r>
  <r>
    <n v="10015"/>
    <s v="Bernardo Rato"/>
    <x v="1"/>
    <x v="0"/>
    <m/>
    <s v="x"/>
    <m/>
    <s v="x"/>
    <m/>
    <m/>
    <x v="6"/>
    <x v="0"/>
    <s v="x"/>
  </r>
  <r>
    <n v="10016"/>
    <s v="Inês Domingos"/>
    <x v="2"/>
    <x v="1"/>
    <m/>
    <m/>
    <m/>
    <s v="x"/>
    <m/>
    <m/>
    <x v="2"/>
    <x v="4"/>
    <s v="x"/>
  </r>
  <r>
    <n v="10017"/>
    <m/>
    <x v="0"/>
    <x v="0"/>
    <m/>
    <m/>
    <m/>
    <m/>
    <m/>
    <m/>
    <x v="0"/>
    <x v="0"/>
    <s v=""/>
  </r>
  <r>
    <n v="10018"/>
    <s v="Kellen Miranda"/>
    <x v="0"/>
    <x v="0"/>
    <m/>
    <m/>
    <m/>
    <m/>
    <m/>
    <m/>
    <x v="0"/>
    <x v="0"/>
    <s v=""/>
  </r>
  <r>
    <n v="10019"/>
    <m/>
    <x v="0"/>
    <x v="0"/>
    <m/>
    <m/>
    <m/>
    <m/>
    <m/>
    <m/>
    <x v="0"/>
    <x v="0"/>
    <s v=""/>
  </r>
  <r>
    <n v="10020"/>
    <m/>
    <x v="0"/>
    <x v="0"/>
    <m/>
    <m/>
    <m/>
    <m/>
    <m/>
    <m/>
    <x v="0"/>
    <x v="0"/>
    <s v=""/>
  </r>
  <r>
    <n v="10021"/>
    <m/>
    <x v="0"/>
    <x v="0"/>
    <m/>
    <m/>
    <m/>
    <m/>
    <m/>
    <m/>
    <x v="0"/>
    <x v="0"/>
    <s v=""/>
  </r>
  <r>
    <n v="10022"/>
    <s v="Rafael Moutinho"/>
    <x v="0"/>
    <x v="0"/>
    <m/>
    <m/>
    <m/>
    <m/>
    <m/>
    <m/>
    <x v="0"/>
    <x v="0"/>
    <s v=""/>
  </r>
  <r>
    <n v="10023"/>
    <m/>
    <x v="0"/>
    <x v="0"/>
    <m/>
    <m/>
    <m/>
    <m/>
    <m/>
    <m/>
    <x v="0"/>
    <x v="0"/>
    <s v=""/>
  </r>
  <r>
    <n v="10024"/>
    <m/>
    <x v="0"/>
    <x v="0"/>
    <m/>
    <m/>
    <m/>
    <m/>
    <m/>
    <m/>
    <x v="0"/>
    <x v="0"/>
    <s v=""/>
  </r>
  <r>
    <n v="10025"/>
    <m/>
    <x v="0"/>
    <x v="0"/>
    <m/>
    <m/>
    <m/>
    <m/>
    <m/>
    <m/>
    <x v="0"/>
    <x v="0"/>
    <s v=""/>
  </r>
  <r>
    <n v="10026"/>
    <m/>
    <x v="0"/>
    <x v="0"/>
    <m/>
    <m/>
    <m/>
    <m/>
    <m/>
    <m/>
    <x v="0"/>
    <x v="0"/>
    <s v=""/>
  </r>
  <r>
    <n v="10027"/>
    <s v="Beatriz Silva"/>
    <x v="2"/>
    <x v="0"/>
    <m/>
    <m/>
    <m/>
    <m/>
    <m/>
    <m/>
    <x v="0"/>
    <x v="0"/>
    <s v=""/>
  </r>
  <r>
    <n v="10028"/>
    <s v="Letícia Assis"/>
    <x v="0"/>
    <x v="0"/>
    <m/>
    <m/>
    <m/>
    <m/>
    <m/>
    <m/>
    <x v="0"/>
    <x v="0"/>
    <s v=""/>
  </r>
  <r>
    <n v="10029"/>
    <s v="Miguel Palma"/>
    <x v="0"/>
    <x v="0"/>
    <m/>
    <m/>
    <m/>
    <m/>
    <m/>
    <m/>
    <x v="0"/>
    <x v="0"/>
    <s v=""/>
  </r>
  <r>
    <n v="10030"/>
    <m/>
    <x v="0"/>
    <x v="0"/>
    <m/>
    <m/>
    <m/>
    <m/>
    <m/>
    <m/>
    <x v="0"/>
    <x v="0"/>
    <s v=""/>
  </r>
  <r>
    <n v="10031"/>
    <s v="André Gonçalves"/>
    <x v="1"/>
    <x v="1"/>
    <m/>
    <m/>
    <s v="x"/>
    <m/>
    <m/>
    <m/>
    <x v="4"/>
    <x v="2"/>
    <s v="x"/>
  </r>
  <r>
    <n v="10032"/>
    <m/>
    <x v="0"/>
    <x v="0"/>
    <m/>
    <m/>
    <m/>
    <m/>
    <m/>
    <m/>
    <x v="0"/>
    <x v="0"/>
    <s v=""/>
  </r>
  <r>
    <n v="10033"/>
    <m/>
    <x v="0"/>
    <x v="0"/>
    <m/>
    <m/>
    <m/>
    <m/>
    <m/>
    <m/>
    <x v="0"/>
    <x v="0"/>
    <s v=""/>
  </r>
  <r>
    <n v="10034"/>
    <m/>
    <x v="0"/>
    <x v="0"/>
    <m/>
    <m/>
    <m/>
    <m/>
    <m/>
    <m/>
    <x v="0"/>
    <x v="0"/>
    <s v=""/>
  </r>
  <r>
    <n v="10035"/>
    <m/>
    <x v="0"/>
    <x v="0"/>
    <m/>
    <m/>
    <m/>
    <m/>
    <m/>
    <m/>
    <x v="0"/>
    <x v="0"/>
    <s v=""/>
  </r>
  <r>
    <n v="10036"/>
    <m/>
    <x v="0"/>
    <x v="0"/>
    <m/>
    <m/>
    <m/>
    <m/>
    <m/>
    <m/>
    <x v="0"/>
    <x v="0"/>
    <s v=""/>
  </r>
  <r>
    <n v="10037"/>
    <m/>
    <x v="0"/>
    <x v="0"/>
    <m/>
    <m/>
    <m/>
    <m/>
    <m/>
    <m/>
    <x v="0"/>
    <x v="0"/>
    <s v=""/>
  </r>
  <r>
    <n v="10038"/>
    <m/>
    <x v="0"/>
    <x v="0"/>
    <m/>
    <m/>
    <m/>
    <m/>
    <m/>
    <m/>
    <x v="0"/>
    <x v="0"/>
    <s v=""/>
  </r>
  <r>
    <n v="10039"/>
    <m/>
    <x v="0"/>
    <x v="0"/>
    <m/>
    <m/>
    <m/>
    <m/>
    <m/>
    <m/>
    <x v="0"/>
    <x v="0"/>
    <s v=""/>
  </r>
  <r>
    <n v="10040"/>
    <m/>
    <x v="0"/>
    <x v="0"/>
    <m/>
    <m/>
    <m/>
    <m/>
    <m/>
    <m/>
    <x v="0"/>
    <x v="0"/>
    <s v=""/>
  </r>
  <r>
    <n v="10041"/>
    <s v="Eunice Gonçalves"/>
    <x v="0"/>
    <x v="0"/>
    <m/>
    <m/>
    <m/>
    <m/>
    <m/>
    <m/>
    <x v="0"/>
    <x v="0"/>
    <s v=""/>
  </r>
  <r>
    <n v="10042"/>
    <s v="Afonso Lourenço"/>
    <x v="1"/>
    <x v="0"/>
    <m/>
    <m/>
    <m/>
    <s v="x"/>
    <m/>
    <m/>
    <x v="0"/>
    <x v="0"/>
    <s v="x"/>
  </r>
  <r>
    <n v="10043"/>
    <m/>
    <x v="0"/>
    <x v="0"/>
    <m/>
    <m/>
    <m/>
    <m/>
    <m/>
    <m/>
    <x v="0"/>
    <x v="0"/>
    <s v=""/>
  </r>
  <r>
    <n v="10044"/>
    <s v="Beatriz Pereira"/>
    <x v="2"/>
    <x v="1"/>
    <m/>
    <s v="x"/>
    <m/>
    <m/>
    <m/>
    <m/>
    <x v="7"/>
    <x v="4"/>
    <s v="x"/>
  </r>
  <r>
    <n v="10045"/>
    <s v="Leonor Pereira"/>
    <x v="0"/>
    <x v="0"/>
    <m/>
    <m/>
    <m/>
    <m/>
    <m/>
    <m/>
    <x v="0"/>
    <x v="0"/>
    <s v=""/>
  </r>
  <r>
    <n v="10046"/>
    <m/>
    <x v="0"/>
    <x v="0"/>
    <m/>
    <m/>
    <m/>
    <m/>
    <m/>
    <m/>
    <x v="0"/>
    <x v="0"/>
    <s v=""/>
  </r>
  <r>
    <n v="10047"/>
    <m/>
    <x v="0"/>
    <x v="0"/>
    <m/>
    <m/>
    <m/>
    <m/>
    <m/>
    <m/>
    <x v="0"/>
    <x v="0"/>
    <s v=""/>
  </r>
  <r>
    <n v="10048"/>
    <m/>
    <x v="0"/>
    <x v="0"/>
    <m/>
    <m/>
    <m/>
    <m/>
    <m/>
    <m/>
    <x v="0"/>
    <x v="0"/>
    <s v=""/>
  </r>
  <r>
    <n v="10049"/>
    <s v="Tomás Lourenço"/>
    <x v="1"/>
    <x v="1"/>
    <m/>
    <m/>
    <m/>
    <s v="x"/>
    <m/>
    <m/>
    <x v="7"/>
    <x v="4"/>
    <s v="x"/>
  </r>
  <r>
    <n v="10050"/>
    <m/>
    <x v="0"/>
    <x v="0"/>
    <m/>
    <m/>
    <m/>
    <m/>
    <m/>
    <m/>
    <x v="0"/>
    <x v="0"/>
    <s v=""/>
  </r>
  <r>
    <n v="10051"/>
    <s v="Mariana Henriques"/>
    <x v="0"/>
    <x v="0"/>
    <m/>
    <m/>
    <m/>
    <m/>
    <m/>
    <m/>
    <x v="0"/>
    <x v="0"/>
    <s v=""/>
  </r>
  <r>
    <n v="10052"/>
    <m/>
    <x v="0"/>
    <x v="0"/>
    <m/>
    <m/>
    <m/>
    <m/>
    <m/>
    <m/>
    <x v="0"/>
    <x v="0"/>
    <s v=""/>
  </r>
  <r>
    <n v="10053"/>
    <m/>
    <x v="0"/>
    <x v="0"/>
    <m/>
    <m/>
    <m/>
    <m/>
    <m/>
    <m/>
    <x v="0"/>
    <x v="0"/>
    <s v=""/>
  </r>
  <r>
    <n v="10054"/>
    <s v="Miguel Valadas"/>
    <x v="1"/>
    <x v="1"/>
    <m/>
    <m/>
    <m/>
    <s v="x"/>
    <m/>
    <m/>
    <x v="3"/>
    <x v="4"/>
    <s v="x"/>
  </r>
  <r>
    <n v="10055"/>
    <m/>
    <x v="0"/>
    <x v="0"/>
    <m/>
    <m/>
    <m/>
    <m/>
    <m/>
    <m/>
    <x v="0"/>
    <x v="0"/>
    <s v=""/>
  </r>
  <r>
    <n v="10056"/>
    <m/>
    <x v="0"/>
    <x v="0"/>
    <m/>
    <m/>
    <m/>
    <m/>
    <m/>
    <m/>
    <x v="0"/>
    <x v="0"/>
    <s v=""/>
  </r>
  <r>
    <n v="10057"/>
    <m/>
    <x v="0"/>
    <x v="0"/>
    <m/>
    <m/>
    <m/>
    <m/>
    <m/>
    <m/>
    <x v="0"/>
    <x v="0"/>
    <s v=""/>
  </r>
  <r>
    <n v="10058"/>
    <m/>
    <x v="0"/>
    <x v="0"/>
    <m/>
    <m/>
    <m/>
    <m/>
    <m/>
    <m/>
    <x v="0"/>
    <x v="0"/>
    <s v=""/>
  </r>
  <r>
    <n v="10059"/>
    <m/>
    <x v="0"/>
    <x v="0"/>
    <m/>
    <m/>
    <m/>
    <m/>
    <m/>
    <m/>
    <x v="0"/>
    <x v="0"/>
    <s v=""/>
  </r>
  <r>
    <n v="10060"/>
    <m/>
    <x v="0"/>
    <x v="0"/>
    <m/>
    <m/>
    <m/>
    <m/>
    <m/>
    <m/>
    <x v="0"/>
    <x v="0"/>
    <s v=""/>
  </r>
  <r>
    <n v="10061"/>
    <m/>
    <x v="0"/>
    <x v="0"/>
    <m/>
    <m/>
    <m/>
    <m/>
    <m/>
    <m/>
    <x v="0"/>
    <x v="0"/>
    <s v=""/>
  </r>
  <r>
    <n v="10062"/>
    <m/>
    <x v="0"/>
    <x v="0"/>
    <m/>
    <m/>
    <m/>
    <m/>
    <m/>
    <m/>
    <x v="0"/>
    <x v="0"/>
    <s v=""/>
  </r>
  <r>
    <n v="10063"/>
    <m/>
    <x v="0"/>
    <x v="0"/>
    <m/>
    <m/>
    <m/>
    <m/>
    <m/>
    <m/>
    <x v="0"/>
    <x v="0"/>
    <s v=""/>
  </r>
  <r>
    <n v="10064"/>
    <m/>
    <x v="0"/>
    <x v="0"/>
    <m/>
    <m/>
    <m/>
    <m/>
    <m/>
    <m/>
    <x v="0"/>
    <x v="0"/>
    <s v=""/>
  </r>
  <r>
    <n v="10065"/>
    <s v="Margarida Quintino"/>
    <x v="0"/>
    <x v="0"/>
    <m/>
    <m/>
    <m/>
    <m/>
    <m/>
    <m/>
    <x v="0"/>
    <x v="0"/>
    <s v=""/>
  </r>
  <r>
    <n v="10066"/>
    <m/>
    <x v="0"/>
    <x v="0"/>
    <m/>
    <m/>
    <m/>
    <m/>
    <m/>
    <m/>
    <x v="0"/>
    <x v="0"/>
    <s v=""/>
  </r>
  <r>
    <n v="10067"/>
    <m/>
    <x v="0"/>
    <x v="0"/>
    <m/>
    <m/>
    <m/>
    <m/>
    <m/>
    <m/>
    <x v="0"/>
    <x v="0"/>
    <s v=""/>
  </r>
  <r>
    <n v="10068"/>
    <s v="Guilherme Barreto"/>
    <x v="0"/>
    <x v="0"/>
    <m/>
    <m/>
    <m/>
    <m/>
    <m/>
    <m/>
    <x v="0"/>
    <x v="0"/>
    <s v=""/>
  </r>
  <r>
    <n v="10069"/>
    <m/>
    <x v="0"/>
    <x v="0"/>
    <m/>
    <m/>
    <m/>
    <m/>
    <m/>
    <m/>
    <x v="0"/>
    <x v="0"/>
    <s v=""/>
  </r>
  <r>
    <n v="10070"/>
    <s v="Rui Cristóvão"/>
    <x v="0"/>
    <x v="0"/>
    <m/>
    <m/>
    <m/>
    <m/>
    <m/>
    <m/>
    <x v="0"/>
    <x v="0"/>
    <s v=""/>
  </r>
  <r>
    <n v="10071"/>
    <m/>
    <x v="0"/>
    <x v="0"/>
    <m/>
    <m/>
    <m/>
    <m/>
    <m/>
    <m/>
    <x v="0"/>
    <x v="0"/>
    <s v=""/>
  </r>
  <r>
    <n v="10072"/>
    <s v="Orlanda Martins"/>
    <x v="0"/>
    <x v="0"/>
    <m/>
    <m/>
    <m/>
    <m/>
    <m/>
    <m/>
    <x v="0"/>
    <x v="0"/>
    <s v=""/>
  </r>
  <r>
    <n v="10073"/>
    <s v="Nuno Graça"/>
    <x v="0"/>
    <x v="0"/>
    <m/>
    <m/>
    <m/>
    <m/>
    <m/>
    <m/>
    <x v="0"/>
    <x v="0"/>
    <s v=""/>
  </r>
  <r>
    <n v="10074"/>
    <m/>
    <x v="0"/>
    <x v="0"/>
    <m/>
    <m/>
    <m/>
    <m/>
    <m/>
    <m/>
    <x v="0"/>
    <x v="0"/>
    <s v=""/>
  </r>
  <r>
    <n v="10075"/>
    <m/>
    <x v="0"/>
    <x v="0"/>
    <m/>
    <m/>
    <m/>
    <m/>
    <m/>
    <m/>
    <x v="0"/>
    <x v="0"/>
    <s v=""/>
  </r>
  <r>
    <n v="10076"/>
    <s v="Paula Antunes"/>
    <x v="2"/>
    <x v="0"/>
    <m/>
    <m/>
    <m/>
    <s v="x"/>
    <m/>
    <m/>
    <x v="0"/>
    <x v="0"/>
    <s v="x"/>
  </r>
  <r>
    <n v="10077"/>
    <s v="Ana Isabel Santos"/>
    <x v="0"/>
    <x v="0"/>
    <m/>
    <m/>
    <m/>
    <m/>
    <m/>
    <m/>
    <x v="0"/>
    <x v="0"/>
    <s v=""/>
  </r>
  <r>
    <n v="10078"/>
    <s v="Ricardo Escada"/>
    <x v="0"/>
    <x v="0"/>
    <m/>
    <m/>
    <m/>
    <m/>
    <m/>
    <m/>
    <x v="0"/>
    <x v="0"/>
    <s v=""/>
  </r>
  <r>
    <n v="10079"/>
    <m/>
    <x v="0"/>
    <x v="0"/>
    <m/>
    <m/>
    <m/>
    <m/>
    <m/>
    <m/>
    <x v="0"/>
    <x v="0"/>
    <s v=""/>
  </r>
  <r>
    <n v="10080"/>
    <s v="Ana Margarida Lopes"/>
    <x v="0"/>
    <x v="0"/>
    <m/>
    <m/>
    <m/>
    <m/>
    <m/>
    <m/>
    <x v="0"/>
    <x v="0"/>
    <s v=""/>
  </r>
  <r>
    <n v="10081"/>
    <s v="Rosa Afonso"/>
    <x v="2"/>
    <x v="0"/>
    <m/>
    <m/>
    <m/>
    <m/>
    <m/>
    <m/>
    <x v="0"/>
    <x v="0"/>
    <s v=""/>
  </r>
  <r>
    <n v="10082"/>
    <m/>
    <x v="0"/>
    <x v="0"/>
    <m/>
    <m/>
    <m/>
    <m/>
    <m/>
    <m/>
    <x v="0"/>
    <x v="0"/>
    <s v=""/>
  </r>
  <r>
    <n v="10083"/>
    <s v="Marisa Ramalho"/>
    <x v="2"/>
    <x v="1"/>
    <m/>
    <m/>
    <m/>
    <s v="x"/>
    <m/>
    <m/>
    <x v="8"/>
    <x v="4"/>
    <s v="x"/>
  </r>
  <r>
    <n v="10084"/>
    <m/>
    <x v="0"/>
    <x v="0"/>
    <m/>
    <m/>
    <m/>
    <m/>
    <m/>
    <m/>
    <x v="0"/>
    <x v="0"/>
    <s v=""/>
  </r>
  <r>
    <n v="10085"/>
    <m/>
    <x v="0"/>
    <x v="0"/>
    <m/>
    <m/>
    <m/>
    <m/>
    <m/>
    <m/>
    <x v="0"/>
    <x v="0"/>
    <s v=""/>
  </r>
  <r>
    <n v="10086"/>
    <m/>
    <x v="0"/>
    <x v="0"/>
    <m/>
    <m/>
    <m/>
    <m/>
    <m/>
    <m/>
    <x v="0"/>
    <x v="0"/>
    <s v=""/>
  </r>
  <r>
    <n v="10087"/>
    <m/>
    <x v="0"/>
    <x v="0"/>
    <m/>
    <m/>
    <m/>
    <m/>
    <m/>
    <m/>
    <x v="0"/>
    <x v="0"/>
    <s v=""/>
  </r>
  <r>
    <n v="10088"/>
    <m/>
    <x v="0"/>
    <x v="0"/>
    <m/>
    <m/>
    <m/>
    <m/>
    <m/>
    <m/>
    <x v="0"/>
    <x v="0"/>
    <s v=""/>
  </r>
  <r>
    <n v="10089"/>
    <m/>
    <x v="0"/>
    <x v="0"/>
    <m/>
    <m/>
    <m/>
    <m/>
    <m/>
    <m/>
    <x v="0"/>
    <x v="0"/>
    <s v=""/>
  </r>
  <r>
    <n v="10090"/>
    <s v="Ricardo Cruz"/>
    <x v="0"/>
    <x v="0"/>
    <m/>
    <m/>
    <m/>
    <m/>
    <m/>
    <m/>
    <x v="0"/>
    <x v="0"/>
    <s v=""/>
  </r>
  <r>
    <n v="10091"/>
    <m/>
    <x v="0"/>
    <x v="0"/>
    <m/>
    <m/>
    <m/>
    <m/>
    <m/>
    <m/>
    <x v="0"/>
    <x v="0"/>
    <s v=""/>
  </r>
  <r>
    <n v="10092"/>
    <m/>
    <x v="0"/>
    <x v="0"/>
    <m/>
    <m/>
    <m/>
    <m/>
    <m/>
    <m/>
    <x v="0"/>
    <x v="0"/>
    <s v=""/>
  </r>
  <r>
    <n v="10093"/>
    <s v="Ana Carolina Costa"/>
    <x v="0"/>
    <x v="0"/>
    <m/>
    <m/>
    <m/>
    <m/>
    <m/>
    <m/>
    <x v="0"/>
    <x v="0"/>
    <s v=""/>
  </r>
  <r>
    <n v="10094"/>
    <m/>
    <x v="0"/>
    <x v="0"/>
    <m/>
    <m/>
    <m/>
    <m/>
    <m/>
    <m/>
    <x v="0"/>
    <x v="0"/>
    <s v=""/>
  </r>
  <r>
    <n v="10095"/>
    <m/>
    <x v="0"/>
    <x v="0"/>
    <m/>
    <m/>
    <m/>
    <m/>
    <m/>
    <m/>
    <x v="0"/>
    <x v="0"/>
    <s v=""/>
  </r>
  <r>
    <n v="10096"/>
    <m/>
    <x v="0"/>
    <x v="0"/>
    <m/>
    <m/>
    <m/>
    <m/>
    <m/>
    <m/>
    <x v="0"/>
    <x v="0"/>
    <s v=""/>
  </r>
  <r>
    <n v="10097"/>
    <m/>
    <x v="0"/>
    <x v="0"/>
    <m/>
    <m/>
    <m/>
    <m/>
    <m/>
    <m/>
    <x v="0"/>
    <x v="0"/>
    <s v=""/>
  </r>
  <r>
    <n v="10098"/>
    <m/>
    <x v="0"/>
    <x v="0"/>
    <m/>
    <m/>
    <m/>
    <m/>
    <m/>
    <m/>
    <x v="0"/>
    <x v="0"/>
    <s v=""/>
  </r>
  <r>
    <n v="10099"/>
    <m/>
    <x v="0"/>
    <x v="0"/>
    <m/>
    <m/>
    <m/>
    <m/>
    <m/>
    <m/>
    <x v="0"/>
    <x v="0"/>
    <s v=""/>
  </r>
  <r>
    <n v="10100"/>
    <m/>
    <x v="0"/>
    <x v="0"/>
    <m/>
    <m/>
    <m/>
    <m/>
    <m/>
    <m/>
    <x v="0"/>
    <x v="0"/>
    <s v=""/>
  </r>
  <r>
    <n v="10101"/>
    <m/>
    <x v="0"/>
    <x v="0"/>
    <m/>
    <m/>
    <m/>
    <m/>
    <m/>
    <m/>
    <x v="0"/>
    <x v="0"/>
    <s v=""/>
  </r>
  <r>
    <n v="10102"/>
    <m/>
    <x v="0"/>
    <x v="0"/>
    <m/>
    <m/>
    <m/>
    <m/>
    <m/>
    <m/>
    <x v="0"/>
    <x v="0"/>
    <s v=""/>
  </r>
  <r>
    <n v="10103"/>
    <m/>
    <x v="0"/>
    <x v="0"/>
    <m/>
    <m/>
    <m/>
    <m/>
    <m/>
    <m/>
    <x v="0"/>
    <x v="0"/>
    <s v=""/>
  </r>
  <r>
    <n v="10104"/>
    <m/>
    <x v="0"/>
    <x v="0"/>
    <m/>
    <m/>
    <m/>
    <m/>
    <m/>
    <m/>
    <x v="0"/>
    <x v="0"/>
    <s v=""/>
  </r>
  <r>
    <n v="10105"/>
    <m/>
    <x v="0"/>
    <x v="0"/>
    <m/>
    <m/>
    <m/>
    <m/>
    <m/>
    <m/>
    <x v="0"/>
    <x v="0"/>
    <s v=""/>
  </r>
  <r>
    <n v="10106"/>
    <m/>
    <x v="0"/>
    <x v="0"/>
    <m/>
    <m/>
    <m/>
    <m/>
    <m/>
    <m/>
    <x v="0"/>
    <x v="0"/>
    <s v=""/>
  </r>
  <r>
    <n v="10107"/>
    <m/>
    <x v="0"/>
    <x v="0"/>
    <m/>
    <m/>
    <m/>
    <m/>
    <m/>
    <m/>
    <x v="0"/>
    <x v="0"/>
    <s v=""/>
  </r>
  <r>
    <n v="10108"/>
    <s v="Cherlei Jaló"/>
    <x v="0"/>
    <x v="0"/>
    <m/>
    <m/>
    <m/>
    <m/>
    <m/>
    <m/>
    <x v="0"/>
    <x v="0"/>
    <s v=""/>
  </r>
  <r>
    <n v="10109"/>
    <m/>
    <x v="0"/>
    <x v="0"/>
    <m/>
    <m/>
    <m/>
    <m/>
    <m/>
    <m/>
    <x v="0"/>
    <x v="0"/>
    <s v=""/>
  </r>
  <r>
    <n v="10110"/>
    <m/>
    <x v="0"/>
    <x v="0"/>
    <m/>
    <m/>
    <m/>
    <m/>
    <m/>
    <m/>
    <x v="0"/>
    <x v="0"/>
    <s v=""/>
  </r>
  <r>
    <n v="10111"/>
    <s v="Sara Jorge"/>
    <x v="2"/>
    <x v="1"/>
    <m/>
    <m/>
    <s v="x"/>
    <s v="x"/>
    <s v="x"/>
    <s v="x"/>
    <x v="4"/>
    <x v="5"/>
    <s v="x"/>
  </r>
  <r>
    <n v="10112"/>
    <m/>
    <x v="0"/>
    <x v="0"/>
    <m/>
    <m/>
    <m/>
    <m/>
    <m/>
    <m/>
    <x v="0"/>
    <x v="0"/>
    <s v=""/>
  </r>
  <r>
    <n v="10113"/>
    <s v="João Gonçalo Silva"/>
    <x v="0"/>
    <x v="0"/>
    <m/>
    <m/>
    <m/>
    <m/>
    <m/>
    <m/>
    <x v="0"/>
    <x v="0"/>
    <s v=""/>
  </r>
  <r>
    <n v="10114"/>
    <m/>
    <x v="0"/>
    <x v="0"/>
    <m/>
    <m/>
    <m/>
    <m/>
    <m/>
    <m/>
    <x v="0"/>
    <x v="0"/>
    <s v=""/>
  </r>
  <r>
    <n v="10115"/>
    <s v="Catarina Correia"/>
    <x v="2"/>
    <x v="1"/>
    <s v="x"/>
    <m/>
    <m/>
    <s v="x"/>
    <m/>
    <m/>
    <x v="7"/>
    <x v="4"/>
    <s v="x"/>
  </r>
  <r>
    <n v="10116"/>
    <m/>
    <x v="0"/>
    <x v="0"/>
    <m/>
    <m/>
    <m/>
    <m/>
    <m/>
    <m/>
    <x v="0"/>
    <x v="0"/>
    <s v=""/>
  </r>
  <r>
    <n v="10117"/>
    <m/>
    <x v="0"/>
    <x v="0"/>
    <m/>
    <m/>
    <m/>
    <m/>
    <m/>
    <m/>
    <x v="0"/>
    <x v="0"/>
    <s v=""/>
  </r>
  <r>
    <n v="10118"/>
    <m/>
    <x v="0"/>
    <x v="0"/>
    <m/>
    <m/>
    <m/>
    <m/>
    <m/>
    <m/>
    <x v="0"/>
    <x v="0"/>
    <s v=""/>
  </r>
  <r>
    <n v="10119"/>
    <m/>
    <x v="0"/>
    <x v="0"/>
    <m/>
    <m/>
    <m/>
    <m/>
    <m/>
    <m/>
    <x v="0"/>
    <x v="0"/>
    <s v=""/>
  </r>
  <r>
    <n v="10120"/>
    <m/>
    <x v="0"/>
    <x v="0"/>
    <m/>
    <m/>
    <m/>
    <m/>
    <m/>
    <m/>
    <x v="0"/>
    <x v="0"/>
    <s v=""/>
  </r>
  <r>
    <n v="10121"/>
    <m/>
    <x v="0"/>
    <x v="0"/>
    <m/>
    <m/>
    <m/>
    <m/>
    <m/>
    <m/>
    <x v="0"/>
    <x v="0"/>
    <s v=""/>
  </r>
  <r>
    <n v="10122"/>
    <s v="Inês Caçador"/>
    <x v="2"/>
    <x v="1"/>
    <m/>
    <m/>
    <m/>
    <s v="x"/>
    <m/>
    <m/>
    <x v="5"/>
    <x v="2"/>
    <s v="x"/>
  </r>
  <r>
    <n v="10123"/>
    <m/>
    <x v="0"/>
    <x v="0"/>
    <m/>
    <m/>
    <m/>
    <m/>
    <m/>
    <m/>
    <x v="0"/>
    <x v="0"/>
    <s v=""/>
  </r>
  <r>
    <n v="10124"/>
    <m/>
    <x v="0"/>
    <x v="0"/>
    <m/>
    <m/>
    <m/>
    <m/>
    <m/>
    <m/>
    <x v="0"/>
    <x v="0"/>
    <s v=""/>
  </r>
  <r>
    <n v="10125"/>
    <m/>
    <x v="0"/>
    <x v="0"/>
    <m/>
    <m/>
    <m/>
    <m/>
    <m/>
    <m/>
    <x v="0"/>
    <x v="0"/>
    <s v=""/>
  </r>
  <r>
    <n v="10126"/>
    <m/>
    <x v="0"/>
    <x v="0"/>
    <m/>
    <m/>
    <m/>
    <m/>
    <m/>
    <m/>
    <x v="0"/>
    <x v="0"/>
    <s v=""/>
  </r>
  <r>
    <n v="10127"/>
    <s v="Ana Beatriz Pesca"/>
    <x v="2"/>
    <x v="1"/>
    <s v="x"/>
    <s v="x"/>
    <m/>
    <s v="x"/>
    <m/>
    <m/>
    <x v="5"/>
    <x v="4"/>
    <s v="x"/>
  </r>
  <r>
    <n v="10128"/>
    <s v="Helena Flores"/>
    <x v="0"/>
    <x v="0"/>
    <m/>
    <m/>
    <m/>
    <m/>
    <m/>
    <m/>
    <x v="0"/>
    <x v="0"/>
    <s v=""/>
  </r>
  <r>
    <n v="10129"/>
    <m/>
    <x v="0"/>
    <x v="0"/>
    <m/>
    <m/>
    <m/>
    <m/>
    <m/>
    <m/>
    <x v="0"/>
    <x v="0"/>
    <s v=""/>
  </r>
  <r>
    <n v="10130"/>
    <s v="Rª Carina Escórcio"/>
    <x v="0"/>
    <x v="0"/>
    <m/>
    <m/>
    <m/>
    <m/>
    <m/>
    <m/>
    <x v="0"/>
    <x v="0"/>
    <s v=""/>
  </r>
  <r>
    <n v="10131"/>
    <m/>
    <x v="0"/>
    <x v="0"/>
    <m/>
    <m/>
    <m/>
    <m/>
    <m/>
    <m/>
    <x v="0"/>
    <x v="0"/>
    <s v=""/>
  </r>
  <r>
    <n v="10132"/>
    <s v="Catarina Sousa"/>
    <x v="0"/>
    <x v="0"/>
    <m/>
    <m/>
    <m/>
    <m/>
    <m/>
    <m/>
    <x v="0"/>
    <x v="0"/>
    <s v=""/>
  </r>
  <r>
    <n v="10133"/>
    <m/>
    <x v="0"/>
    <x v="0"/>
    <m/>
    <m/>
    <m/>
    <m/>
    <m/>
    <m/>
    <x v="0"/>
    <x v="0"/>
    <s v=""/>
  </r>
  <r>
    <n v="10134"/>
    <m/>
    <x v="0"/>
    <x v="0"/>
    <m/>
    <m/>
    <m/>
    <m/>
    <m/>
    <m/>
    <x v="0"/>
    <x v="0"/>
    <s v=""/>
  </r>
  <r>
    <n v="10135"/>
    <m/>
    <x v="0"/>
    <x v="0"/>
    <m/>
    <m/>
    <m/>
    <m/>
    <m/>
    <m/>
    <x v="0"/>
    <x v="0"/>
    <s v=""/>
  </r>
  <r>
    <n v="10136"/>
    <m/>
    <x v="0"/>
    <x v="0"/>
    <m/>
    <m/>
    <m/>
    <m/>
    <m/>
    <m/>
    <x v="0"/>
    <x v="0"/>
    <s v=""/>
  </r>
  <r>
    <n v="10137"/>
    <m/>
    <x v="0"/>
    <x v="0"/>
    <m/>
    <m/>
    <m/>
    <m/>
    <m/>
    <m/>
    <x v="0"/>
    <x v="0"/>
    <s v=""/>
  </r>
  <r>
    <n v="10138"/>
    <m/>
    <x v="0"/>
    <x v="0"/>
    <m/>
    <m/>
    <m/>
    <m/>
    <m/>
    <m/>
    <x v="0"/>
    <x v="0"/>
    <s v=""/>
  </r>
  <r>
    <n v="10139"/>
    <m/>
    <x v="0"/>
    <x v="0"/>
    <m/>
    <m/>
    <m/>
    <m/>
    <m/>
    <m/>
    <x v="0"/>
    <x v="0"/>
    <s v=""/>
  </r>
  <r>
    <n v="10140"/>
    <m/>
    <x v="0"/>
    <x v="0"/>
    <m/>
    <m/>
    <m/>
    <m/>
    <m/>
    <m/>
    <x v="0"/>
    <x v="0"/>
    <s v=""/>
  </r>
  <r>
    <n v="10141"/>
    <m/>
    <x v="0"/>
    <x v="0"/>
    <m/>
    <m/>
    <m/>
    <m/>
    <m/>
    <m/>
    <x v="0"/>
    <x v="0"/>
    <s v=""/>
  </r>
  <r>
    <n v="10142"/>
    <s v="Substituído por 1917"/>
    <x v="0"/>
    <x v="0"/>
    <m/>
    <m/>
    <m/>
    <m/>
    <m/>
    <m/>
    <x v="0"/>
    <x v="0"/>
    <s v=""/>
  </r>
  <r>
    <n v="10143"/>
    <s v="Guilherme Dias"/>
    <x v="1"/>
    <x v="1"/>
    <m/>
    <m/>
    <m/>
    <s v="x"/>
    <m/>
    <m/>
    <x v="5"/>
    <x v="1"/>
    <s v="x"/>
  </r>
  <r>
    <n v="10144"/>
    <s v="Joana Rodrigues"/>
    <x v="2"/>
    <x v="0"/>
    <m/>
    <m/>
    <m/>
    <m/>
    <m/>
    <m/>
    <x v="7"/>
    <x v="0"/>
    <s v=""/>
  </r>
  <r>
    <n v="10145"/>
    <m/>
    <x v="0"/>
    <x v="0"/>
    <m/>
    <m/>
    <m/>
    <m/>
    <m/>
    <m/>
    <x v="0"/>
    <x v="0"/>
    <s v=""/>
  </r>
  <r>
    <n v="10146"/>
    <m/>
    <x v="0"/>
    <x v="0"/>
    <m/>
    <m/>
    <m/>
    <m/>
    <m/>
    <m/>
    <x v="0"/>
    <x v="0"/>
    <s v=""/>
  </r>
  <r>
    <n v="10147"/>
    <m/>
    <x v="0"/>
    <x v="0"/>
    <m/>
    <m/>
    <m/>
    <m/>
    <m/>
    <m/>
    <x v="0"/>
    <x v="0"/>
    <s v=""/>
  </r>
  <r>
    <n v="10148"/>
    <s v="Substituído por 1919"/>
    <x v="0"/>
    <x v="0"/>
    <m/>
    <m/>
    <m/>
    <s v="x"/>
    <m/>
    <m/>
    <x v="0"/>
    <x v="0"/>
    <s v="x"/>
  </r>
  <r>
    <n v="10149"/>
    <s v="Filipe Moreira"/>
    <x v="0"/>
    <x v="0"/>
    <m/>
    <m/>
    <m/>
    <m/>
    <m/>
    <m/>
    <x v="0"/>
    <x v="0"/>
    <s v=""/>
  </r>
  <r>
    <n v="10150"/>
    <m/>
    <x v="0"/>
    <x v="0"/>
    <m/>
    <m/>
    <m/>
    <m/>
    <m/>
    <m/>
    <x v="0"/>
    <x v="0"/>
    <s v=""/>
  </r>
  <r>
    <n v="10151"/>
    <s v="Catarina Frade"/>
    <x v="2"/>
    <x v="1"/>
    <m/>
    <m/>
    <s v="x"/>
    <s v="x"/>
    <m/>
    <m/>
    <x v="7"/>
    <x v="4"/>
    <s v="x"/>
  </r>
  <r>
    <n v="10152"/>
    <m/>
    <x v="0"/>
    <x v="0"/>
    <m/>
    <m/>
    <m/>
    <m/>
    <m/>
    <m/>
    <x v="0"/>
    <x v="0"/>
    <s v=""/>
  </r>
  <r>
    <n v="10153"/>
    <s v="Ana Lídia Martins"/>
    <x v="0"/>
    <x v="0"/>
    <m/>
    <m/>
    <m/>
    <m/>
    <m/>
    <m/>
    <x v="0"/>
    <x v="0"/>
    <s v=""/>
  </r>
  <r>
    <n v="10154"/>
    <m/>
    <x v="0"/>
    <x v="0"/>
    <m/>
    <m/>
    <m/>
    <m/>
    <m/>
    <m/>
    <x v="0"/>
    <x v="0"/>
    <s v=""/>
  </r>
  <r>
    <n v="10155"/>
    <m/>
    <x v="0"/>
    <x v="0"/>
    <m/>
    <m/>
    <m/>
    <m/>
    <m/>
    <m/>
    <x v="0"/>
    <x v="0"/>
    <s v=""/>
  </r>
  <r>
    <n v="10156"/>
    <m/>
    <x v="0"/>
    <x v="0"/>
    <m/>
    <m/>
    <m/>
    <m/>
    <m/>
    <m/>
    <x v="0"/>
    <x v="0"/>
    <s v=""/>
  </r>
  <r>
    <n v="10157"/>
    <m/>
    <x v="0"/>
    <x v="0"/>
    <m/>
    <m/>
    <m/>
    <m/>
    <m/>
    <m/>
    <x v="0"/>
    <x v="0"/>
    <s v=""/>
  </r>
  <r>
    <n v="10158"/>
    <m/>
    <x v="0"/>
    <x v="0"/>
    <m/>
    <m/>
    <m/>
    <m/>
    <m/>
    <m/>
    <x v="0"/>
    <x v="0"/>
    <s v=""/>
  </r>
  <r>
    <n v="10159"/>
    <m/>
    <x v="0"/>
    <x v="0"/>
    <m/>
    <m/>
    <m/>
    <m/>
    <m/>
    <m/>
    <x v="0"/>
    <x v="0"/>
    <s v=""/>
  </r>
  <r>
    <n v="10160"/>
    <m/>
    <x v="0"/>
    <x v="0"/>
    <m/>
    <m/>
    <m/>
    <m/>
    <m/>
    <m/>
    <x v="0"/>
    <x v="0"/>
    <s v=""/>
  </r>
  <r>
    <n v="10161"/>
    <m/>
    <x v="0"/>
    <x v="0"/>
    <m/>
    <m/>
    <m/>
    <m/>
    <m/>
    <m/>
    <x v="0"/>
    <x v="0"/>
    <s v=""/>
  </r>
  <r>
    <n v="10162"/>
    <m/>
    <x v="0"/>
    <x v="0"/>
    <m/>
    <m/>
    <m/>
    <m/>
    <m/>
    <m/>
    <x v="0"/>
    <x v="0"/>
    <s v=""/>
  </r>
  <r>
    <n v="10163"/>
    <s v="Nicol Brito"/>
    <x v="2"/>
    <x v="0"/>
    <m/>
    <m/>
    <m/>
    <s v="x"/>
    <m/>
    <m/>
    <x v="0"/>
    <x v="0"/>
    <s v="x"/>
  </r>
  <r>
    <n v="10164"/>
    <m/>
    <x v="0"/>
    <x v="0"/>
    <m/>
    <m/>
    <m/>
    <m/>
    <m/>
    <m/>
    <x v="0"/>
    <x v="0"/>
    <s v=""/>
  </r>
  <r>
    <n v="10165"/>
    <m/>
    <x v="0"/>
    <x v="0"/>
    <m/>
    <m/>
    <m/>
    <m/>
    <m/>
    <m/>
    <x v="0"/>
    <x v="0"/>
    <s v=""/>
  </r>
  <r>
    <n v="10166"/>
    <m/>
    <x v="0"/>
    <x v="0"/>
    <m/>
    <m/>
    <m/>
    <m/>
    <m/>
    <m/>
    <x v="0"/>
    <x v="0"/>
    <s v=""/>
  </r>
  <r>
    <n v="10167"/>
    <m/>
    <x v="0"/>
    <x v="0"/>
    <m/>
    <m/>
    <m/>
    <m/>
    <m/>
    <m/>
    <x v="0"/>
    <x v="0"/>
    <s v=""/>
  </r>
  <r>
    <n v="10168"/>
    <s v="Nadine Ribeiro"/>
    <x v="2"/>
    <x v="0"/>
    <m/>
    <m/>
    <m/>
    <s v="x"/>
    <m/>
    <m/>
    <x v="0"/>
    <x v="0"/>
    <s v="x"/>
  </r>
  <r>
    <n v="10169"/>
    <m/>
    <x v="0"/>
    <x v="0"/>
    <m/>
    <m/>
    <m/>
    <m/>
    <m/>
    <m/>
    <x v="0"/>
    <x v="0"/>
    <s v=""/>
  </r>
  <r>
    <n v="10170"/>
    <s v="A. Beatriz Guita"/>
    <x v="2"/>
    <x v="1"/>
    <s v="x"/>
    <m/>
    <m/>
    <s v="x"/>
    <m/>
    <m/>
    <x v="9"/>
    <x v="1"/>
    <s v="x"/>
  </r>
  <r>
    <n v="10171"/>
    <s v="Joana Mendes"/>
    <x v="2"/>
    <x v="1"/>
    <s v="x"/>
    <m/>
    <m/>
    <s v="x"/>
    <m/>
    <m/>
    <x v="2"/>
    <x v="1"/>
    <s v="x"/>
  </r>
  <r>
    <n v="10172"/>
    <s v="Catarina Mendes"/>
    <x v="2"/>
    <x v="1"/>
    <m/>
    <m/>
    <m/>
    <s v="x"/>
    <m/>
    <m/>
    <x v="2"/>
    <x v="1"/>
    <s v="x"/>
  </r>
  <r>
    <n v="10173"/>
    <s v="Artur Antunes"/>
    <x v="1"/>
    <x v="0"/>
    <m/>
    <m/>
    <m/>
    <s v="x"/>
    <m/>
    <m/>
    <x v="0"/>
    <x v="0"/>
    <s v="x"/>
  </r>
  <r>
    <n v="10174"/>
    <s v="J. Tomás Malheiro"/>
    <x v="1"/>
    <x v="0"/>
    <m/>
    <m/>
    <m/>
    <s v="x"/>
    <m/>
    <m/>
    <x v="0"/>
    <x v="0"/>
    <s v="x"/>
  </r>
  <r>
    <n v="10175"/>
    <m/>
    <x v="0"/>
    <x v="0"/>
    <m/>
    <m/>
    <m/>
    <m/>
    <m/>
    <m/>
    <x v="0"/>
    <x v="0"/>
    <s v=""/>
  </r>
  <r>
    <n v="10176"/>
    <m/>
    <x v="0"/>
    <x v="0"/>
    <m/>
    <m/>
    <m/>
    <m/>
    <m/>
    <m/>
    <x v="0"/>
    <x v="0"/>
    <s v=""/>
  </r>
  <r>
    <n v="10177"/>
    <m/>
    <x v="0"/>
    <x v="0"/>
    <m/>
    <m/>
    <m/>
    <m/>
    <m/>
    <m/>
    <x v="0"/>
    <x v="0"/>
    <s v=""/>
  </r>
  <r>
    <n v="10178"/>
    <m/>
    <x v="0"/>
    <x v="0"/>
    <m/>
    <m/>
    <m/>
    <m/>
    <m/>
    <m/>
    <x v="0"/>
    <x v="0"/>
    <s v=""/>
  </r>
  <r>
    <n v="10179"/>
    <m/>
    <x v="0"/>
    <x v="0"/>
    <m/>
    <m/>
    <m/>
    <m/>
    <m/>
    <m/>
    <x v="0"/>
    <x v="0"/>
    <s v=""/>
  </r>
  <r>
    <n v="10180"/>
    <m/>
    <x v="0"/>
    <x v="0"/>
    <m/>
    <m/>
    <m/>
    <m/>
    <m/>
    <m/>
    <x v="0"/>
    <x v="0"/>
    <s v=""/>
  </r>
  <r>
    <n v="10181"/>
    <m/>
    <x v="0"/>
    <x v="0"/>
    <m/>
    <m/>
    <m/>
    <m/>
    <m/>
    <m/>
    <x v="0"/>
    <x v="0"/>
    <s v=""/>
  </r>
  <r>
    <n v="10182"/>
    <m/>
    <x v="0"/>
    <x v="0"/>
    <m/>
    <m/>
    <m/>
    <m/>
    <m/>
    <m/>
    <x v="0"/>
    <x v="0"/>
    <s v=""/>
  </r>
  <r>
    <n v="10183"/>
    <m/>
    <x v="0"/>
    <x v="0"/>
    <m/>
    <m/>
    <m/>
    <m/>
    <m/>
    <m/>
    <x v="0"/>
    <x v="0"/>
    <s v=""/>
  </r>
  <r>
    <n v="10184"/>
    <m/>
    <x v="0"/>
    <x v="0"/>
    <m/>
    <m/>
    <m/>
    <m/>
    <m/>
    <m/>
    <x v="0"/>
    <x v="0"/>
    <s v=""/>
  </r>
  <r>
    <n v="10185"/>
    <m/>
    <x v="0"/>
    <x v="0"/>
    <m/>
    <m/>
    <m/>
    <m/>
    <m/>
    <m/>
    <x v="0"/>
    <x v="0"/>
    <s v=""/>
  </r>
  <r>
    <n v="10186"/>
    <m/>
    <x v="0"/>
    <x v="0"/>
    <m/>
    <m/>
    <m/>
    <m/>
    <m/>
    <m/>
    <x v="0"/>
    <x v="0"/>
    <s v=""/>
  </r>
  <r>
    <n v="10187"/>
    <m/>
    <x v="0"/>
    <x v="0"/>
    <m/>
    <m/>
    <m/>
    <m/>
    <m/>
    <m/>
    <x v="0"/>
    <x v="0"/>
    <s v=""/>
  </r>
  <r>
    <n v="10188"/>
    <s v="Tiago Dias"/>
    <x v="1"/>
    <x v="0"/>
    <m/>
    <m/>
    <m/>
    <m/>
    <m/>
    <m/>
    <x v="0"/>
    <x v="0"/>
    <s v=""/>
  </r>
  <r>
    <n v="10189"/>
    <s v="Frederico Noronha"/>
    <x v="1"/>
    <x v="1"/>
    <m/>
    <m/>
    <m/>
    <s v="x"/>
    <m/>
    <m/>
    <x v="1"/>
    <x v="4"/>
    <s v="x"/>
  </r>
  <r>
    <n v="10190"/>
    <m/>
    <x v="0"/>
    <x v="0"/>
    <m/>
    <m/>
    <m/>
    <m/>
    <m/>
    <m/>
    <x v="0"/>
    <x v="0"/>
    <s v=""/>
  </r>
  <r>
    <n v="10191"/>
    <m/>
    <x v="0"/>
    <x v="0"/>
    <m/>
    <m/>
    <m/>
    <m/>
    <m/>
    <m/>
    <x v="0"/>
    <x v="0"/>
    <s v=""/>
  </r>
  <r>
    <n v="10192"/>
    <m/>
    <x v="0"/>
    <x v="0"/>
    <m/>
    <m/>
    <m/>
    <m/>
    <m/>
    <m/>
    <x v="0"/>
    <x v="0"/>
    <s v=""/>
  </r>
  <r>
    <n v="10193"/>
    <m/>
    <x v="0"/>
    <x v="0"/>
    <m/>
    <m/>
    <m/>
    <m/>
    <m/>
    <m/>
    <x v="0"/>
    <x v="0"/>
    <s v=""/>
  </r>
  <r>
    <n v="10194"/>
    <s v="Joaquim Miranda"/>
    <x v="1"/>
    <x v="1"/>
    <m/>
    <s v="x"/>
    <m/>
    <s v="x"/>
    <m/>
    <m/>
    <x v="5"/>
    <x v="3"/>
    <s v="x"/>
  </r>
  <r>
    <n v="10195"/>
    <m/>
    <x v="0"/>
    <x v="0"/>
    <m/>
    <m/>
    <m/>
    <m/>
    <m/>
    <m/>
    <x v="0"/>
    <x v="0"/>
    <s v=""/>
  </r>
  <r>
    <n v="10196"/>
    <s v="Jorge Cavilhas"/>
    <x v="1"/>
    <x v="0"/>
    <m/>
    <m/>
    <m/>
    <m/>
    <m/>
    <m/>
    <x v="0"/>
    <x v="0"/>
    <s v=""/>
  </r>
  <r>
    <n v="10197"/>
    <m/>
    <x v="0"/>
    <x v="0"/>
    <m/>
    <m/>
    <m/>
    <m/>
    <m/>
    <m/>
    <x v="0"/>
    <x v="0"/>
    <s v=""/>
  </r>
  <r>
    <n v="10198"/>
    <m/>
    <x v="0"/>
    <x v="0"/>
    <m/>
    <m/>
    <m/>
    <m/>
    <m/>
    <m/>
    <x v="0"/>
    <x v="0"/>
    <s v=""/>
  </r>
  <r>
    <n v="10199"/>
    <m/>
    <x v="0"/>
    <x v="0"/>
    <m/>
    <m/>
    <m/>
    <m/>
    <m/>
    <m/>
    <x v="0"/>
    <x v="0"/>
    <s v=""/>
  </r>
  <r>
    <n v="10200"/>
    <s v="João Borges"/>
    <x v="0"/>
    <x v="0"/>
    <m/>
    <m/>
    <m/>
    <m/>
    <m/>
    <m/>
    <x v="0"/>
    <x v="0"/>
    <s v=""/>
  </r>
  <r>
    <n v="10201"/>
    <m/>
    <x v="0"/>
    <x v="0"/>
    <m/>
    <m/>
    <m/>
    <m/>
    <m/>
    <m/>
    <x v="0"/>
    <x v="0"/>
    <s v=""/>
  </r>
  <r>
    <n v="10202"/>
    <m/>
    <x v="0"/>
    <x v="0"/>
    <m/>
    <m/>
    <m/>
    <m/>
    <m/>
    <m/>
    <x v="0"/>
    <x v="0"/>
    <s v=""/>
  </r>
  <r>
    <n v="10203"/>
    <m/>
    <x v="0"/>
    <x v="0"/>
    <m/>
    <m/>
    <m/>
    <m/>
    <m/>
    <m/>
    <x v="0"/>
    <x v="0"/>
    <s v=""/>
  </r>
  <r>
    <n v="10204"/>
    <m/>
    <x v="0"/>
    <x v="0"/>
    <m/>
    <m/>
    <m/>
    <m/>
    <m/>
    <m/>
    <x v="0"/>
    <x v="0"/>
    <s v=""/>
  </r>
  <r>
    <n v="10205"/>
    <m/>
    <x v="0"/>
    <x v="0"/>
    <m/>
    <m/>
    <m/>
    <m/>
    <m/>
    <m/>
    <x v="0"/>
    <x v="0"/>
    <s v=""/>
  </r>
  <r>
    <n v="10206"/>
    <m/>
    <x v="0"/>
    <x v="0"/>
    <m/>
    <m/>
    <m/>
    <m/>
    <m/>
    <m/>
    <x v="0"/>
    <x v="0"/>
    <s v=""/>
  </r>
  <r>
    <n v="10207"/>
    <s v="Sérgio Pereira"/>
    <x v="0"/>
    <x v="0"/>
    <m/>
    <m/>
    <m/>
    <m/>
    <m/>
    <m/>
    <x v="0"/>
    <x v="0"/>
    <s v=""/>
  </r>
  <r>
    <n v="10208"/>
    <s v="Augusto Lima"/>
    <x v="0"/>
    <x v="0"/>
    <m/>
    <m/>
    <m/>
    <m/>
    <m/>
    <m/>
    <x v="0"/>
    <x v="0"/>
    <s v=""/>
  </r>
  <r>
    <n v="10209"/>
    <s v="Almerindo Fortes"/>
    <x v="0"/>
    <x v="0"/>
    <m/>
    <m/>
    <m/>
    <m/>
    <m/>
    <m/>
    <x v="0"/>
    <x v="0"/>
    <s v=""/>
  </r>
  <r>
    <n v="10210"/>
    <s v="Bruno Antunes"/>
    <x v="0"/>
    <x v="0"/>
    <m/>
    <m/>
    <m/>
    <m/>
    <m/>
    <m/>
    <x v="0"/>
    <x v="0"/>
    <s v=""/>
  </r>
  <r>
    <n v="10211"/>
    <m/>
    <x v="0"/>
    <x v="0"/>
    <m/>
    <m/>
    <m/>
    <m/>
    <m/>
    <m/>
    <x v="0"/>
    <x v="0"/>
    <s v=""/>
  </r>
  <r>
    <n v="10212"/>
    <m/>
    <x v="0"/>
    <x v="0"/>
    <m/>
    <m/>
    <m/>
    <m/>
    <m/>
    <m/>
    <x v="0"/>
    <x v="0"/>
    <s v=""/>
  </r>
  <r>
    <n v="10213"/>
    <s v="Olavo Pereira"/>
    <x v="0"/>
    <x v="0"/>
    <m/>
    <m/>
    <m/>
    <m/>
    <m/>
    <m/>
    <x v="0"/>
    <x v="0"/>
    <s v=""/>
  </r>
  <r>
    <n v="10214"/>
    <m/>
    <x v="0"/>
    <x v="0"/>
    <m/>
    <m/>
    <m/>
    <m/>
    <m/>
    <m/>
    <x v="0"/>
    <x v="0"/>
    <s v=""/>
  </r>
  <r>
    <n v="10215"/>
    <m/>
    <x v="0"/>
    <x v="0"/>
    <m/>
    <m/>
    <m/>
    <m/>
    <m/>
    <m/>
    <x v="0"/>
    <x v="0"/>
    <s v=""/>
  </r>
  <r>
    <n v="10216"/>
    <m/>
    <x v="0"/>
    <x v="0"/>
    <m/>
    <m/>
    <m/>
    <m/>
    <m/>
    <m/>
    <x v="0"/>
    <x v="0"/>
    <s v=""/>
  </r>
  <r>
    <n v="10217"/>
    <m/>
    <x v="0"/>
    <x v="0"/>
    <m/>
    <m/>
    <m/>
    <m/>
    <m/>
    <m/>
    <x v="0"/>
    <x v="0"/>
    <s v=""/>
  </r>
  <r>
    <n v="10218"/>
    <s v="Celise Ribeiro"/>
    <x v="2"/>
    <x v="1"/>
    <m/>
    <m/>
    <m/>
    <m/>
    <m/>
    <m/>
    <x v="7"/>
    <x v="4"/>
    <s v="x"/>
  </r>
  <r>
    <n v="10219"/>
    <s v="Vasco Diniz"/>
    <x v="1"/>
    <x v="1"/>
    <m/>
    <m/>
    <m/>
    <m/>
    <m/>
    <m/>
    <x v="4"/>
    <x v="4"/>
    <s v="x"/>
  </r>
  <r>
    <n v="10220"/>
    <m/>
    <x v="0"/>
    <x v="0"/>
    <m/>
    <m/>
    <m/>
    <m/>
    <m/>
    <m/>
    <x v="0"/>
    <x v="0"/>
    <s v=""/>
  </r>
  <r>
    <n v="10221"/>
    <s v="Mariya Viznyuk"/>
    <x v="2"/>
    <x v="0"/>
    <m/>
    <m/>
    <m/>
    <s v="x"/>
    <m/>
    <m/>
    <x v="0"/>
    <x v="0"/>
    <s v="x"/>
  </r>
  <r>
    <n v="10222"/>
    <s v="Filipa Pires"/>
    <x v="2"/>
    <x v="1"/>
    <m/>
    <m/>
    <m/>
    <s v="x"/>
    <m/>
    <m/>
    <x v="8"/>
    <x v="4"/>
    <s v="x"/>
  </r>
  <r>
    <n v="10223"/>
    <m/>
    <x v="0"/>
    <x v="0"/>
    <m/>
    <m/>
    <m/>
    <m/>
    <m/>
    <m/>
    <x v="0"/>
    <x v="0"/>
    <s v=""/>
  </r>
  <r>
    <n v="10224"/>
    <m/>
    <x v="0"/>
    <x v="0"/>
    <m/>
    <m/>
    <m/>
    <m/>
    <m/>
    <m/>
    <x v="0"/>
    <x v="0"/>
    <s v=""/>
  </r>
  <r>
    <n v="10225"/>
    <m/>
    <x v="0"/>
    <x v="0"/>
    <m/>
    <m/>
    <m/>
    <m/>
    <m/>
    <m/>
    <x v="0"/>
    <x v="0"/>
    <s v=""/>
  </r>
  <r>
    <n v="10226"/>
    <s v="Ana Rita Pagaimo"/>
    <x v="0"/>
    <x v="0"/>
    <m/>
    <m/>
    <m/>
    <m/>
    <m/>
    <m/>
    <x v="0"/>
    <x v="0"/>
    <s v=""/>
  </r>
  <r>
    <n v="10227"/>
    <s v="Ana Rita Semanas"/>
    <x v="0"/>
    <x v="0"/>
    <m/>
    <m/>
    <m/>
    <m/>
    <m/>
    <m/>
    <x v="0"/>
    <x v="0"/>
    <s v=""/>
  </r>
  <r>
    <n v="10228"/>
    <m/>
    <x v="0"/>
    <x v="0"/>
    <m/>
    <m/>
    <m/>
    <m/>
    <m/>
    <m/>
    <x v="0"/>
    <x v="0"/>
    <s v=""/>
  </r>
  <r>
    <n v="10229"/>
    <m/>
    <x v="0"/>
    <x v="0"/>
    <m/>
    <m/>
    <m/>
    <m/>
    <m/>
    <m/>
    <x v="0"/>
    <x v="0"/>
    <s v=""/>
  </r>
  <r>
    <n v="10230"/>
    <m/>
    <x v="0"/>
    <x v="0"/>
    <m/>
    <m/>
    <m/>
    <m/>
    <m/>
    <m/>
    <x v="0"/>
    <x v="0"/>
    <s v=""/>
  </r>
  <r>
    <n v="10231"/>
    <m/>
    <x v="0"/>
    <x v="0"/>
    <m/>
    <m/>
    <m/>
    <m/>
    <m/>
    <m/>
    <x v="0"/>
    <x v="0"/>
    <s v=""/>
  </r>
  <r>
    <n v="10232"/>
    <m/>
    <x v="0"/>
    <x v="0"/>
    <m/>
    <m/>
    <m/>
    <m/>
    <m/>
    <m/>
    <x v="0"/>
    <x v="0"/>
    <s v=""/>
  </r>
  <r>
    <n v="10233"/>
    <m/>
    <x v="0"/>
    <x v="0"/>
    <m/>
    <m/>
    <m/>
    <m/>
    <m/>
    <m/>
    <x v="0"/>
    <x v="0"/>
    <s v=""/>
  </r>
  <r>
    <n v="10234"/>
    <s v="Bernardete Camota"/>
    <x v="2"/>
    <x v="0"/>
    <m/>
    <m/>
    <m/>
    <m/>
    <m/>
    <m/>
    <x v="7"/>
    <x v="0"/>
    <s v=""/>
  </r>
  <r>
    <n v="10235"/>
    <s v="Ana Curva"/>
    <x v="2"/>
    <x v="0"/>
    <m/>
    <m/>
    <m/>
    <s v="x"/>
    <m/>
    <m/>
    <x v="0"/>
    <x v="0"/>
    <s v="x"/>
  </r>
  <r>
    <n v="10236"/>
    <m/>
    <x v="0"/>
    <x v="0"/>
    <m/>
    <m/>
    <m/>
    <m/>
    <m/>
    <m/>
    <x v="0"/>
    <x v="0"/>
    <s v=""/>
  </r>
  <r>
    <n v="10237"/>
    <m/>
    <x v="0"/>
    <x v="0"/>
    <m/>
    <m/>
    <m/>
    <m/>
    <m/>
    <m/>
    <x v="0"/>
    <x v="0"/>
    <s v=""/>
  </r>
  <r>
    <n v="10238"/>
    <m/>
    <x v="0"/>
    <x v="0"/>
    <m/>
    <m/>
    <m/>
    <m/>
    <m/>
    <m/>
    <x v="0"/>
    <x v="0"/>
    <s v=""/>
  </r>
  <r>
    <n v="10239"/>
    <s v="Martim Saraiva"/>
    <x v="1"/>
    <x v="1"/>
    <m/>
    <m/>
    <m/>
    <s v="x"/>
    <m/>
    <m/>
    <x v="5"/>
    <x v="1"/>
    <s v="x"/>
  </r>
  <r>
    <n v="10240"/>
    <s v="Ana Cátia Capelo"/>
    <x v="2"/>
    <x v="0"/>
    <m/>
    <m/>
    <m/>
    <m/>
    <m/>
    <m/>
    <x v="0"/>
    <x v="0"/>
    <s v=""/>
  </r>
  <r>
    <n v="10241"/>
    <m/>
    <x v="0"/>
    <x v="0"/>
    <m/>
    <m/>
    <m/>
    <m/>
    <m/>
    <m/>
    <x v="0"/>
    <x v="0"/>
    <s v=""/>
  </r>
  <r>
    <n v="10242"/>
    <s v="João Pedro Almeida"/>
    <x v="1"/>
    <x v="1"/>
    <s v="x"/>
    <s v="x"/>
    <m/>
    <s v="x"/>
    <m/>
    <m/>
    <x v="4"/>
    <x v="5"/>
    <s v="x"/>
  </r>
  <r>
    <n v="10243"/>
    <s v="Tiago Simões"/>
    <x v="0"/>
    <x v="0"/>
    <m/>
    <m/>
    <m/>
    <m/>
    <m/>
    <m/>
    <x v="0"/>
    <x v="0"/>
    <s v=""/>
  </r>
  <r>
    <n v="10244"/>
    <s v="Matilde Fonseca"/>
    <x v="0"/>
    <x v="0"/>
    <m/>
    <m/>
    <m/>
    <m/>
    <m/>
    <m/>
    <x v="0"/>
    <x v="0"/>
    <s v=""/>
  </r>
  <r>
    <n v="10245"/>
    <m/>
    <x v="0"/>
    <x v="0"/>
    <m/>
    <m/>
    <m/>
    <m/>
    <m/>
    <m/>
    <x v="0"/>
    <x v="0"/>
    <s v=""/>
  </r>
  <r>
    <n v="10246"/>
    <m/>
    <x v="0"/>
    <x v="0"/>
    <m/>
    <m/>
    <m/>
    <m/>
    <m/>
    <m/>
    <x v="0"/>
    <x v="0"/>
    <s v=""/>
  </r>
  <r>
    <n v="10247"/>
    <m/>
    <x v="0"/>
    <x v="0"/>
    <m/>
    <m/>
    <m/>
    <m/>
    <m/>
    <m/>
    <x v="0"/>
    <x v="0"/>
    <s v=""/>
  </r>
  <r>
    <n v="10248"/>
    <m/>
    <x v="0"/>
    <x v="0"/>
    <m/>
    <m/>
    <m/>
    <m/>
    <m/>
    <m/>
    <x v="0"/>
    <x v="0"/>
    <s v=""/>
  </r>
  <r>
    <n v="10249"/>
    <s v="Adolfo Fortes"/>
    <x v="0"/>
    <x v="0"/>
    <m/>
    <m/>
    <m/>
    <m/>
    <m/>
    <m/>
    <x v="0"/>
    <x v="0"/>
    <s v=""/>
  </r>
  <r>
    <n v="10250"/>
    <m/>
    <x v="0"/>
    <x v="0"/>
    <m/>
    <m/>
    <m/>
    <m/>
    <m/>
    <m/>
    <x v="0"/>
    <x v="0"/>
    <s v=""/>
  </r>
  <r>
    <n v="10251"/>
    <m/>
    <x v="0"/>
    <x v="0"/>
    <m/>
    <m/>
    <m/>
    <m/>
    <m/>
    <m/>
    <x v="0"/>
    <x v="0"/>
    <s v=""/>
  </r>
  <r>
    <n v="10252"/>
    <s v="João Pedro Antunes"/>
    <x v="0"/>
    <x v="0"/>
    <m/>
    <m/>
    <m/>
    <m/>
    <m/>
    <m/>
    <x v="0"/>
    <x v="0"/>
    <s v=""/>
  </r>
  <r>
    <n v="10253"/>
    <s v="Ana Margarida Silva"/>
    <x v="0"/>
    <x v="0"/>
    <m/>
    <m/>
    <m/>
    <m/>
    <m/>
    <m/>
    <x v="0"/>
    <x v="0"/>
    <s v=""/>
  </r>
  <r>
    <n v="10254"/>
    <s v="Marta Coelho"/>
    <x v="2"/>
    <x v="0"/>
    <m/>
    <m/>
    <m/>
    <m/>
    <m/>
    <m/>
    <x v="0"/>
    <x v="0"/>
    <s v=""/>
  </r>
  <r>
    <n v="10255"/>
    <m/>
    <x v="0"/>
    <x v="0"/>
    <m/>
    <m/>
    <m/>
    <m/>
    <m/>
    <m/>
    <x v="0"/>
    <x v="0"/>
    <s v=""/>
  </r>
  <r>
    <n v="10256"/>
    <m/>
    <x v="0"/>
    <x v="0"/>
    <m/>
    <m/>
    <m/>
    <m/>
    <m/>
    <m/>
    <x v="0"/>
    <x v="0"/>
    <s v=""/>
  </r>
  <r>
    <n v="10257"/>
    <s v="Gonçalo Arrais"/>
    <x v="0"/>
    <x v="0"/>
    <m/>
    <m/>
    <m/>
    <m/>
    <m/>
    <m/>
    <x v="0"/>
    <x v="0"/>
    <s v=""/>
  </r>
  <r>
    <n v="10258"/>
    <s v="Patrícia Correia"/>
    <x v="0"/>
    <x v="0"/>
    <m/>
    <m/>
    <m/>
    <m/>
    <m/>
    <m/>
    <x v="0"/>
    <x v="0"/>
    <s v=""/>
  </r>
  <r>
    <n v="10259"/>
    <m/>
    <x v="0"/>
    <x v="0"/>
    <m/>
    <m/>
    <m/>
    <m/>
    <m/>
    <m/>
    <x v="0"/>
    <x v="0"/>
    <s v=""/>
  </r>
  <r>
    <n v="10260"/>
    <s v="Tiago Filipe"/>
    <x v="0"/>
    <x v="0"/>
    <m/>
    <m/>
    <m/>
    <m/>
    <m/>
    <m/>
    <x v="0"/>
    <x v="0"/>
    <s v=""/>
  </r>
  <r>
    <n v="10261"/>
    <m/>
    <x v="0"/>
    <x v="0"/>
    <m/>
    <m/>
    <m/>
    <m/>
    <m/>
    <m/>
    <x v="0"/>
    <x v="0"/>
    <s v=""/>
  </r>
  <r>
    <n v="10262"/>
    <s v="Floortje Kokshoorn"/>
    <x v="0"/>
    <x v="0"/>
    <m/>
    <m/>
    <m/>
    <m/>
    <m/>
    <m/>
    <x v="0"/>
    <x v="0"/>
    <s v=""/>
  </r>
  <r>
    <n v="10263"/>
    <s v="João Miguel Freire"/>
    <x v="1"/>
    <x v="1"/>
    <m/>
    <m/>
    <m/>
    <m/>
    <m/>
    <m/>
    <x v="9"/>
    <x v="1"/>
    <s v="x"/>
  </r>
  <r>
    <n v="10264"/>
    <m/>
    <x v="0"/>
    <x v="0"/>
    <m/>
    <m/>
    <m/>
    <m/>
    <m/>
    <m/>
    <x v="0"/>
    <x v="0"/>
    <s v=""/>
  </r>
  <r>
    <n v="10265"/>
    <s v="Pedro Vila Luz"/>
    <x v="1"/>
    <x v="1"/>
    <m/>
    <m/>
    <m/>
    <m/>
    <m/>
    <m/>
    <x v="4"/>
    <x v="3"/>
    <s v="x"/>
  </r>
  <r>
    <n v="10266"/>
    <m/>
    <x v="0"/>
    <x v="0"/>
    <m/>
    <m/>
    <m/>
    <m/>
    <m/>
    <m/>
    <x v="0"/>
    <x v="0"/>
    <s v=""/>
  </r>
  <r>
    <n v="10267"/>
    <s v="Tiago Gouveia"/>
    <x v="1"/>
    <x v="1"/>
    <m/>
    <m/>
    <m/>
    <m/>
    <m/>
    <m/>
    <x v="2"/>
    <x v="1"/>
    <s v="x"/>
  </r>
  <r>
    <n v="10268"/>
    <m/>
    <x v="0"/>
    <x v="0"/>
    <m/>
    <m/>
    <m/>
    <m/>
    <m/>
    <m/>
    <x v="0"/>
    <x v="0"/>
    <s v=""/>
  </r>
  <r>
    <n v="10269"/>
    <m/>
    <x v="0"/>
    <x v="0"/>
    <m/>
    <m/>
    <m/>
    <m/>
    <m/>
    <m/>
    <x v="0"/>
    <x v="0"/>
    <s v=""/>
  </r>
  <r>
    <n v="10270"/>
    <m/>
    <x v="0"/>
    <x v="0"/>
    <m/>
    <m/>
    <m/>
    <m/>
    <m/>
    <m/>
    <x v="0"/>
    <x v="0"/>
    <s v=""/>
  </r>
  <r>
    <n v="10271"/>
    <m/>
    <x v="0"/>
    <x v="0"/>
    <m/>
    <m/>
    <m/>
    <m/>
    <m/>
    <m/>
    <x v="0"/>
    <x v="0"/>
    <s v=""/>
  </r>
  <r>
    <n v="10272"/>
    <m/>
    <x v="0"/>
    <x v="0"/>
    <m/>
    <m/>
    <m/>
    <m/>
    <m/>
    <m/>
    <x v="0"/>
    <x v="0"/>
    <s v=""/>
  </r>
  <r>
    <n v="10273"/>
    <m/>
    <x v="0"/>
    <x v="0"/>
    <m/>
    <m/>
    <m/>
    <m/>
    <m/>
    <m/>
    <x v="0"/>
    <x v="0"/>
    <s v=""/>
  </r>
  <r>
    <n v="10274"/>
    <m/>
    <x v="0"/>
    <x v="0"/>
    <m/>
    <m/>
    <m/>
    <m/>
    <m/>
    <m/>
    <x v="0"/>
    <x v="0"/>
    <s v=""/>
  </r>
  <r>
    <n v="10275"/>
    <m/>
    <x v="0"/>
    <x v="0"/>
    <m/>
    <m/>
    <m/>
    <m/>
    <m/>
    <m/>
    <x v="0"/>
    <x v="0"/>
    <s v=""/>
  </r>
  <r>
    <n v="10276"/>
    <s v="Adriana Gama"/>
    <x v="2"/>
    <x v="0"/>
    <m/>
    <m/>
    <m/>
    <m/>
    <m/>
    <m/>
    <x v="0"/>
    <x v="0"/>
    <s v=""/>
  </r>
  <r>
    <n v="10277"/>
    <m/>
    <x v="0"/>
    <x v="0"/>
    <m/>
    <m/>
    <m/>
    <m/>
    <m/>
    <m/>
    <x v="0"/>
    <x v="0"/>
    <s v=""/>
  </r>
  <r>
    <n v="10278"/>
    <m/>
    <x v="0"/>
    <x v="0"/>
    <m/>
    <m/>
    <m/>
    <m/>
    <m/>
    <m/>
    <x v="0"/>
    <x v="0"/>
    <s v=""/>
  </r>
  <r>
    <n v="10279"/>
    <s v="Inês Canto e Castro"/>
    <x v="2"/>
    <x v="1"/>
    <m/>
    <m/>
    <m/>
    <s v="x"/>
    <m/>
    <m/>
    <x v="9"/>
    <x v="1"/>
    <s v="x"/>
  </r>
  <r>
    <n v="10280"/>
    <s v="Maria Duarte Jorge"/>
    <x v="2"/>
    <x v="0"/>
    <m/>
    <m/>
    <m/>
    <m/>
    <m/>
    <m/>
    <x v="0"/>
    <x v="0"/>
    <s v=""/>
  </r>
  <r>
    <n v="10281"/>
    <s v="Duarte Freitas"/>
    <x v="1"/>
    <x v="1"/>
    <m/>
    <m/>
    <m/>
    <s v="x"/>
    <m/>
    <m/>
    <x v="2"/>
    <x v="4"/>
    <s v="x"/>
  </r>
  <r>
    <n v="10282"/>
    <m/>
    <x v="0"/>
    <x v="0"/>
    <m/>
    <m/>
    <m/>
    <m/>
    <m/>
    <m/>
    <x v="0"/>
    <x v="0"/>
    <s v=""/>
  </r>
  <r>
    <n v="10283"/>
    <m/>
    <x v="0"/>
    <x v="0"/>
    <m/>
    <m/>
    <m/>
    <m/>
    <m/>
    <m/>
    <x v="0"/>
    <x v="0"/>
    <s v=""/>
  </r>
  <r>
    <n v="10284"/>
    <m/>
    <x v="0"/>
    <x v="0"/>
    <m/>
    <m/>
    <m/>
    <m/>
    <m/>
    <m/>
    <x v="0"/>
    <x v="0"/>
    <s v=""/>
  </r>
  <r>
    <n v="10285"/>
    <m/>
    <x v="0"/>
    <x v="0"/>
    <m/>
    <m/>
    <m/>
    <m/>
    <m/>
    <m/>
    <x v="0"/>
    <x v="0"/>
    <s v=""/>
  </r>
  <r>
    <n v="10286"/>
    <s v="Andreia Silva"/>
    <x v="2"/>
    <x v="1"/>
    <m/>
    <m/>
    <m/>
    <s v="x"/>
    <m/>
    <m/>
    <x v="8"/>
    <x v="4"/>
    <s v="x"/>
  </r>
  <r>
    <n v="10287"/>
    <m/>
    <x v="0"/>
    <x v="0"/>
    <m/>
    <m/>
    <m/>
    <m/>
    <m/>
    <m/>
    <x v="0"/>
    <x v="0"/>
    <s v=""/>
  </r>
  <r>
    <n v="10288"/>
    <m/>
    <x v="0"/>
    <x v="0"/>
    <m/>
    <m/>
    <m/>
    <m/>
    <m/>
    <m/>
    <x v="0"/>
    <x v="0"/>
    <s v=""/>
  </r>
  <r>
    <n v="10289"/>
    <m/>
    <x v="0"/>
    <x v="0"/>
    <m/>
    <m/>
    <m/>
    <m/>
    <m/>
    <m/>
    <x v="0"/>
    <x v="0"/>
    <s v=""/>
  </r>
  <r>
    <n v="10290"/>
    <m/>
    <x v="0"/>
    <x v="0"/>
    <m/>
    <m/>
    <m/>
    <m/>
    <m/>
    <m/>
    <x v="0"/>
    <x v="0"/>
    <s v=""/>
  </r>
  <r>
    <n v="10291"/>
    <m/>
    <x v="0"/>
    <x v="0"/>
    <m/>
    <m/>
    <m/>
    <m/>
    <m/>
    <m/>
    <x v="0"/>
    <x v="0"/>
    <s v=""/>
  </r>
  <r>
    <n v="10292"/>
    <m/>
    <x v="0"/>
    <x v="0"/>
    <m/>
    <m/>
    <m/>
    <m/>
    <m/>
    <m/>
    <x v="0"/>
    <x v="0"/>
    <s v=""/>
  </r>
  <r>
    <n v="10293"/>
    <s v="Catarina Silva"/>
    <x v="2"/>
    <x v="1"/>
    <m/>
    <m/>
    <m/>
    <s v="x"/>
    <m/>
    <m/>
    <x v="6"/>
    <x v="1"/>
    <s v="x"/>
  </r>
  <r>
    <n v="10294"/>
    <m/>
    <x v="0"/>
    <x v="0"/>
    <m/>
    <m/>
    <m/>
    <m/>
    <m/>
    <m/>
    <x v="0"/>
    <x v="0"/>
    <s v=""/>
  </r>
  <r>
    <n v="10295"/>
    <m/>
    <x v="0"/>
    <x v="0"/>
    <m/>
    <m/>
    <m/>
    <m/>
    <m/>
    <m/>
    <x v="0"/>
    <x v="0"/>
    <s v=""/>
  </r>
  <r>
    <n v="10296"/>
    <m/>
    <x v="0"/>
    <x v="0"/>
    <m/>
    <m/>
    <m/>
    <m/>
    <m/>
    <m/>
    <x v="0"/>
    <x v="0"/>
    <s v=""/>
  </r>
  <r>
    <n v="10297"/>
    <m/>
    <x v="0"/>
    <x v="0"/>
    <m/>
    <m/>
    <m/>
    <m/>
    <m/>
    <m/>
    <x v="0"/>
    <x v="0"/>
    <s v=""/>
  </r>
  <r>
    <n v="10298"/>
    <m/>
    <x v="0"/>
    <x v="0"/>
    <m/>
    <m/>
    <m/>
    <m/>
    <m/>
    <m/>
    <x v="0"/>
    <x v="0"/>
    <s v=""/>
  </r>
  <r>
    <n v="10299"/>
    <m/>
    <x v="0"/>
    <x v="0"/>
    <m/>
    <m/>
    <m/>
    <m/>
    <m/>
    <m/>
    <x v="0"/>
    <x v="0"/>
    <s v=""/>
  </r>
  <r>
    <n v="10300"/>
    <m/>
    <x v="0"/>
    <x v="0"/>
    <m/>
    <m/>
    <m/>
    <m/>
    <m/>
    <m/>
    <x v="0"/>
    <x v="0"/>
    <s v=""/>
  </r>
  <r>
    <n v="10301"/>
    <m/>
    <x v="0"/>
    <x v="0"/>
    <m/>
    <m/>
    <m/>
    <m/>
    <m/>
    <m/>
    <x v="0"/>
    <x v="0"/>
    <s v=""/>
  </r>
  <r>
    <n v="10302"/>
    <m/>
    <x v="0"/>
    <x v="0"/>
    <m/>
    <m/>
    <m/>
    <m/>
    <m/>
    <m/>
    <x v="0"/>
    <x v="0"/>
    <s v=""/>
  </r>
  <r>
    <n v="10303"/>
    <m/>
    <x v="0"/>
    <x v="0"/>
    <m/>
    <m/>
    <m/>
    <m/>
    <m/>
    <m/>
    <x v="0"/>
    <x v="0"/>
    <s v=""/>
  </r>
  <r>
    <n v="10304"/>
    <m/>
    <x v="0"/>
    <x v="0"/>
    <m/>
    <m/>
    <m/>
    <m/>
    <m/>
    <m/>
    <x v="0"/>
    <x v="0"/>
    <s v=""/>
  </r>
  <r>
    <n v="10305"/>
    <s v="Bárbara Calado"/>
    <x v="2"/>
    <x v="0"/>
    <m/>
    <m/>
    <m/>
    <m/>
    <s v="x"/>
    <m/>
    <x v="1"/>
    <x v="0"/>
    <s v="x"/>
  </r>
  <r>
    <n v="10306"/>
    <m/>
    <x v="0"/>
    <x v="0"/>
    <m/>
    <m/>
    <m/>
    <m/>
    <m/>
    <m/>
    <x v="0"/>
    <x v="0"/>
    <s v=""/>
  </r>
  <r>
    <n v="10307"/>
    <m/>
    <x v="0"/>
    <x v="0"/>
    <m/>
    <m/>
    <m/>
    <m/>
    <m/>
    <m/>
    <x v="0"/>
    <x v="0"/>
    <s v=""/>
  </r>
  <r>
    <n v="10308"/>
    <m/>
    <x v="0"/>
    <x v="0"/>
    <m/>
    <m/>
    <m/>
    <m/>
    <m/>
    <m/>
    <x v="0"/>
    <x v="0"/>
    <s v=""/>
  </r>
  <r>
    <n v="10309"/>
    <s v="João Custódio"/>
    <x v="1"/>
    <x v="0"/>
    <m/>
    <s v="x"/>
    <m/>
    <s v="x"/>
    <m/>
    <m/>
    <x v="0"/>
    <x v="0"/>
    <s v="x"/>
  </r>
  <r>
    <n v="10310"/>
    <m/>
    <x v="0"/>
    <x v="0"/>
    <m/>
    <m/>
    <m/>
    <m/>
    <m/>
    <m/>
    <x v="0"/>
    <x v="0"/>
    <s v=""/>
  </r>
  <r>
    <n v="10311"/>
    <s v="Miguel Ferreira"/>
    <x v="1"/>
    <x v="0"/>
    <m/>
    <m/>
    <m/>
    <m/>
    <m/>
    <m/>
    <x v="0"/>
    <x v="0"/>
    <s v=""/>
  </r>
  <r>
    <n v="10312"/>
    <s v="Miguel Rodrigues"/>
    <x v="1"/>
    <x v="1"/>
    <m/>
    <m/>
    <m/>
    <s v="x"/>
    <m/>
    <m/>
    <x v="3"/>
    <x v="4"/>
    <s v="x"/>
  </r>
  <r>
    <n v="10313"/>
    <s v="Margarida Machado"/>
    <x v="2"/>
    <x v="0"/>
    <m/>
    <s v="x"/>
    <m/>
    <s v="x"/>
    <m/>
    <m/>
    <x v="1"/>
    <x v="0"/>
    <s v="x"/>
  </r>
  <r>
    <n v="10314"/>
    <s v="João Emídio"/>
    <x v="0"/>
    <x v="0"/>
    <m/>
    <m/>
    <m/>
    <m/>
    <m/>
    <m/>
    <x v="0"/>
    <x v="0"/>
    <s v=""/>
  </r>
  <r>
    <n v="10315"/>
    <m/>
    <x v="0"/>
    <x v="0"/>
    <m/>
    <m/>
    <m/>
    <m/>
    <m/>
    <m/>
    <x v="0"/>
    <x v="0"/>
    <s v=""/>
  </r>
  <r>
    <n v="10316"/>
    <m/>
    <x v="0"/>
    <x v="0"/>
    <m/>
    <m/>
    <m/>
    <m/>
    <m/>
    <m/>
    <x v="0"/>
    <x v="0"/>
    <s v=""/>
  </r>
  <r>
    <n v="10317"/>
    <m/>
    <x v="0"/>
    <x v="0"/>
    <m/>
    <m/>
    <m/>
    <m/>
    <m/>
    <m/>
    <x v="0"/>
    <x v="0"/>
    <s v=""/>
  </r>
  <r>
    <n v="10318"/>
    <s v="Kelly Sanches"/>
    <x v="0"/>
    <x v="0"/>
    <m/>
    <m/>
    <m/>
    <m/>
    <m/>
    <m/>
    <x v="0"/>
    <x v="0"/>
    <s v=""/>
  </r>
  <r>
    <n v="10319"/>
    <m/>
    <x v="0"/>
    <x v="0"/>
    <m/>
    <m/>
    <m/>
    <m/>
    <m/>
    <m/>
    <x v="0"/>
    <x v="0"/>
    <s v=""/>
  </r>
  <r>
    <n v="10320"/>
    <m/>
    <x v="0"/>
    <x v="0"/>
    <m/>
    <m/>
    <m/>
    <m/>
    <m/>
    <m/>
    <x v="0"/>
    <x v="0"/>
    <s v=""/>
  </r>
  <r>
    <n v="10321"/>
    <m/>
    <x v="0"/>
    <x v="0"/>
    <m/>
    <m/>
    <m/>
    <m/>
    <m/>
    <m/>
    <x v="0"/>
    <x v="0"/>
    <s v=""/>
  </r>
  <r>
    <n v="10322"/>
    <m/>
    <x v="0"/>
    <x v="0"/>
    <m/>
    <m/>
    <m/>
    <m/>
    <m/>
    <m/>
    <x v="0"/>
    <x v="0"/>
    <s v=""/>
  </r>
  <r>
    <n v="10323"/>
    <s v="Beatriz Leal"/>
    <x v="2"/>
    <x v="1"/>
    <m/>
    <m/>
    <m/>
    <s v="x"/>
    <m/>
    <m/>
    <x v="5"/>
    <x v="3"/>
    <s v="x"/>
  </r>
  <r>
    <n v="10324"/>
    <m/>
    <x v="0"/>
    <x v="0"/>
    <m/>
    <m/>
    <m/>
    <m/>
    <m/>
    <m/>
    <x v="0"/>
    <x v="0"/>
    <s v=""/>
  </r>
  <r>
    <n v="10325"/>
    <s v="Gonçalo Rosa"/>
    <x v="1"/>
    <x v="0"/>
    <m/>
    <m/>
    <m/>
    <s v="x"/>
    <m/>
    <m/>
    <x v="0"/>
    <x v="0"/>
    <s v="x"/>
  </r>
  <r>
    <n v="10326"/>
    <m/>
    <x v="0"/>
    <x v="0"/>
    <m/>
    <m/>
    <m/>
    <m/>
    <m/>
    <m/>
    <x v="0"/>
    <x v="0"/>
    <s v=""/>
  </r>
  <r>
    <n v="10327"/>
    <m/>
    <x v="0"/>
    <x v="0"/>
    <m/>
    <m/>
    <m/>
    <m/>
    <m/>
    <m/>
    <x v="0"/>
    <x v="0"/>
    <s v=""/>
  </r>
  <r>
    <n v="10328"/>
    <s v="Beatriz Rosa"/>
    <x v="2"/>
    <x v="1"/>
    <m/>
    <m/>
    <m/>
    <s v="x"/>
    <m/>
    <m/>
    <x v="5"/>
    <x v="4"/>
    <s v="x"/>
  </r>
  <r>
    <n v="10329"/>
    <m/>
    <x v="0"/>
    <x v="0"/>
    <m/>
    <m/>
    <m/>
    <m/>
    <m/>
    <m/>
    <x v="0"/>
    <x v="0"/>
    <s v=""/>
  </r>
  <r>
    <n v="10330"/>
    <m/>
    <x v="0"/>
    <x v="0"/>
    <m/>
    <m/>
    <m/>
    <m/>
    <m/>
    <m/>
    <x v="0"/>
    <x v="0"/>
    <s v=""/>
  </r>
  <r>
    <n v="10331"/>
    <m/>
    <x v="0"/>
    <x v="0"/>
    <m/>
    <m/>
    <m/>
    <m/>
    <m/>
    <m/>
    <x v="0"/>
    <x v="0"/>
    <s v=""/>
  </r>
  <r>
    <n v="10332"/>
    <m/>
    <x v="0"/>
    <x v="0"/>
    <m/>
    <m/>
    <m/>
    <m/>
    <m/>
    <m/>
    <x v="0"/>
    <x v="0"/>
    <s v=""/>
  </r>
  <r>
    <n v="10333"/>
    <s v="José Amorim"/>
    <x v="1"/>
    <x v="1"/>
    <m/>
    <m/>
    <m/>
    <s v="x"/>
    <m/>
    <m/>
    <x v="3"/>
    <x v="4"/>
    <s v="x"/>
  </r>
  <r>
    <n v="10334"/>
    <s v="Inês Preto"/>
    <x v="2"/>
    <x v="1"/>
    <m/>
    <m/>
    <m/>
    <s v="x"/>
    <m/>
    <m/>
    <x v="1"/>
    <x v="4"/>
    <s v="x"/>
  </r>
  <r>
    <n v="10335"/>
    <s v="Joana Aguiar"/>
    <x v="2"/>
    <x v="1"/>
    <m/>
    <m/>
    <m/>
    <s v="x"/>
    <m/>
    <m/>
    <x v="5"/>
    <x v="4"/>
    <s v="x"/>
  </r>
  <r>
    <n v="10336"/>
    <s v="Inês Sousa"/>
    <x v="2"/>
    <x v="0"/>
    <m/>
    <m/>
    <m/>
    <m/>
    <m/>
    <m/>
    <x v="0"/>
    <x v="0"/>
    <s v=""/>
  </r>
  <r>
    <n v="10337"/>
    <m/>
    <x v="0"/>
    <x v="0"/>
    <m/>
    <m/>
    <m/>
    <m/>
    <m/>
    <m/>
    <x v="0"/>
    <x v="0"/>
    <s v=""/>
  </r>
  <r>
    <n v="10338"/>
    <m/>
    <x v="0"/>
    <x v="0"/>
    <m/>
    <m/>
    <m/>
    <m/>
    <m/>
    <m/>
    <x v="0"/>
    <x v="0"/>
    <s v=""/>
  </r>
  <r>
    <n v="10339"/>
    <m/>
    <x v="0"/>
    <x v="0"/>
    <m/>
    <m/>
    <m/>
    <m/>
    <m/>
    <m/>
    <x v="0"/>
    <x v="0"/>
    <s v=""/>
  </r>
  <r>
    <n v="10340"/>
    <s v="Beatriz Antunes"/>
    <x v="2"/>
    <x v="0"/>
    <m/>
    <m/>
    <m/>
    <s v="x"/>
    <m/>
    <m/>
    <x v="0"/>
    <x v="0"/>
    <s v="x"/>
  </r>
  <r>
    <n v="10341"/>
    <m/>
    <x v="0"/>
    <x v="0"/>
    <m/>
    <m/>
    <m/>
    <m/>
    <m/>
    <m/>
    <x v="0"/>
    <x v="0"/>
    <s v=""/>
  </r>
  <r>
    <n v="10342"/>
    <m/>
    <x v="0"/>
    <x v="0"/>
    <m/>
    <m/>
    <m/>
    <m/>
    <m/>
    <m/>
    <x v="0"/>
    <x v="0"/>
    <s v=""/>
  </r>
  <r>
    <n v="10343"/>
    <m/>
    <x v="0"/>
    <x v="0"/>
    <m/>
    <m/>
    <m/>
    <m/>
    <m/>
    <m/>
    <x v="0"/>
    <x v="0"/>
    <s v=""/>
  </r>
  <r>
    <n v="10344"/>
    <m/>
    <x v="0"/>
    <x v="0"/>
    <m/>
    <m/>
    <m/>
    <m/>
    <m/>
    <m/>
    <x v="0"/>
    <x v="0"/>
    <s v=""/>
  </r>
  <r>
    <n v="10345"/>
    <m/>
    <x v="0"/>
    <x v="0"/>
    <m/>
    <m/>
    <m/>
    <m/>
    <m/>
    <m/>
    <x v="0"/>
    <x v="0"/>
    <s v=""/>
  </r>
  <r>
    <n v="10346"/>
    <s v="Sofia Charais"/>
    <x v="2"/>
    <x v="1"/>
    <m/>
    <s v="x"/>
    <m/>
    <m/>
    <m/>
    <m/>
    <x v="4"/>
    <x v="1"/>
    <s v="x"/>
  </r>
  <r>
    <n v="10347"/>
    <m/>
    <x v="0"/>
    <x v="0"/>
    <m/>
    <m/>
    <m/>
    <m/>
    <m/>
    <m/>
    <x v="0"/>
    <x v="0"/>
    <s v=""/>
  </r>
  <r>
    <n v="10348"/>
    <s v="Ana Ventura"/>
    <x v="0"/>
    <x v="0"/>
    <m/>
    <m/>
    <m/>
    <m/>
    <m/>
    <m/>
    <x v="0"/>
    <x v="0"/>
    <s v=""/>
  </r>
  <r>
    <n v="10349"/>
    <m/>
    <x v="0"/>
    <x v="0"/>
    <m/>
    <m/>
    <m/>
    <m/>
    <m/>
    <m/>
    <x v="0"/>
    <x v="0"/>
    <s v=""/>
  </r>
  <r>
    <n v="10350"/>
    <m/>
    <x v="0"/>
    <x v="0"/>
    <m/>
    <m/>
    <m/>
    <m/>
    <m/>
    <m/>
    <x v="0"/>
    <x v="0"/>
    <s v=""/>
  </r>
  <r>
    <n v="10351"/>
    <m/>
    <x v="0"/>
    <x v="0"/>
    <m/>
    <m/>
    <m/>
    <m/>
    <m/>
    <m/>
    <x v="0"/>
    <x v="0"/>
    <s v=""/>
  </r>
  <r>
    <n v="10352"/>
    <s v="Inês Oliveira"/>
    <x v="2"/>
    <x v="0"/>
    <m/>
    <m/>
    <m/>
    <m/>
    <m/>
    <m/>
    <x v="0"/>
    <x v="0"/>
    <s v=""/>
  </r>
  <r>
    <n v="10353"/>
    <m/>
    <x v="0"/>
    <x v="0"/>
    <m/>
    <m/>
    <m/>
    <m/>
    <m/>
    <m/>
    <x v="0"/>
    <x v="0"/>
    <s v=""/>
  </r>
  <r>
    <n v="10354"/>
    <m/>
    <x v="0"/>
    <x v="0"/>
    <m/>
    <m/>
    <m/>
    <m/>
    <m/>
    <m/>
    <x v="0"/>
    <x v="0"/>
    <s v=""/>
  </r>
  <r>
    <n v="10355"/>
    <m/>
    <x v="0"/>
    <x v="0"/>
    <m/>
    <m/>
    <m/>
    <m/>
    <m/>
    <m/>
    <x v="0"/>
    <x v="0"/>
    <s v=""/>
  </r>
  <r>
    <n v="10356"/>
    <m/>
    <x v="0"/>
    <x v="0"/>
    <m/>
    <m/>
    <m/>
    <m/>
    <m/>
    <m/>
    <x v="0"/>
    <x v="0"/>
    <s v=""/>
  </r>
  <r>
    <n v="10357"/>
    <m/>
    <x v="0"/>
    <x v="0"/>
    <m/>
    <m/>
    <m/>
    <m/>
    <m/>
    <m/>
    <x v="0"/>
    <x v="0"/>
    <s v=""/>
  </r>
  <r>
    <n v="10358"/>
    <s v="Eduardo Rodrigues"/>
    <x v="0"/>
    <x v="0"/>
    <m/>
    <m/>
    <m/>
    <m/>
    <m/>
    <m/>
    <x v="0"/>
    <x v="0"/>
    <s v=""/>
  </r>
  <r>
    <n v="10359"/>
    <m/>
    <x v="0"/>
    <x v="0"/>
    <m/>
    <m/>
    <m/>
    <m/>
    <m/>
    <m/>
    <x v="0"/>
    <x v="0"/>
    <s v=""/>
  </r>
  <r>
    <n v="10360"/>
    <m/>
    <x v="0"/>
    <x v="0"/>
    <m/>
    <m/>
    <m/>
    <m/>
    <m/>
    <m/>
    <x v="0"/>
    <x v="0"/>
    <s v=""/>
  </r>
  <r>
    <n v="10361"/>
    <m/>
    <x v="0"/>
    <x v="0"/>
    <m/>
    <m/>
    <m/>
    <m/>
    <m/>
    <m/>
    <x v="0"/>
    <x v="0"/>
    <s v=""/>
  </r>
  <r>
    <n v="10362"/>
    <m/>
    <x v="0"/>
    <x v="0"/>
    <m/>
    <m/>
    <m/>
    <m/>
    <m/>
    <m/>
    <x v="0"/>
    <x v="0"/>
    <s v=""/>
  </r>
  <r>
    <n v="10363"/>
    <s v="Rodrigo Freitas"/>
    <x v="0"/>
    <x v="0"/>
    <m/>
    <m/>
    <m/>
    <m/>
    <m/>
    <m/>
    <x v="0"/>
    <x v="0"/>
    <s v=""/>
  </r>
  <r>
    <n v="10364"/>
    <m/>
    <x v="0"/>
    <x v="0"/>
    <m/>
    <m/>
    <m/>
    <m/>
    <m/>
    <m/>
    <x v="0"/>
    <x v="0"/>
    <s v=""/>
  </r>
  <r>
    <n v="10365"/>
    <m/>
    <x v="0"/>
    <x v="0"/>
    <m/>
    <m/>
    <m/>
    <m/>
    <m/>
    <m/>
    <x v="0"/>
    <x v="0"/>
    <s v=""/>
  </r>
  <r>
    <n v="10366"/>
    <m/>
    <x v="0"/>
    <x v="0"/>
    <m/>
    <m/>
    <m/>
    <m/>
    <m/>
    <m/>
    <x v="0"/>
    <x v="0"/>
    <s v=""/>
  </r>
  <r>
    <n v="10367"/>
    <s v="Joel Mendonça"/>
    <x v="0"/>
    <x v="0"/>
    <m/>
    <m/>
    <m/>
    <m/>
    <m/>
    <m/>
    <x v="0"/>
    <x v="0"/>
    <s v=""/>
  </r>
  <r>
    <n v="10368"/>
    <s v="Érica Fonseca"/>
    <x v="2"/>
    <x v="0"/>
    <m/>
    <m/>
    <m/>
    <m/>
    <m/>
    <m/>
    <x v="0"/>
    <x v="0"/>
    <s v=""/>
  </r>
  <r>
    <n v="10369"/>
    <s v="Núria Lomba"/>
    <x v="2"/>
    <x v="1"/>
    <m/>
    <m/>
    <m/>
    <s v="x"/>
    <m/>
    <m/>
    <x v="4"/>
    <x v="5"/>
    <s v="x"/>
  </r>
  <r>
    <n v="10370"/>
    <s v="Rodrigo Rebocho"/>
    <x v="0"/>
    <x v="0"/>
    <m/>
    <m/>
    <m/>
    <m/>
    <m/>
    <m/>
    <x v="0"/>
    <x v="0"/>
    <s v=""/>
  </r>
  <r>
    <n v="10371"/>
    <m/>
    <x v="0"/>
    <x v="0"/>
    <m/>
    <m/>
    <m/>
    <m/>
    <m/>
    <m/>
    <x v="0"/>
    <x v="0"/>
    <s v=""/>
  </r>
  <r>
    <n v="10372"/>
    <m/>
    <x v="0"/>
    <x v="0"/>
    <m/>
    <m/>
    <m/>
    <m/>
    <m/>
    <m/>
    <x v="0"/>
    <x v="0"/>
    <s v=""/>
  </r>
  <r>
    <n v="10373"/>
    <s v="Ana Sofia Angélico"/>
    <x v="2"/>
    <x v="0"/>
    <m/>
    <m/>
    <m/>
    <m/>
    <m/>
    <m/>
    <x v="0"/>
    <x v="0"/>
    <s v=""/>
  </r>
  <r>
    <n v="10374"/>
    <m/>
    <x v="0"/>
    <x v="0"/>
    <m/>
    <m/>
    <m/>
    <m/>
    <m/>
    <m/>
    <x v="0"/>
    <x v="0"/>
    <s v=""/>
  </r>
  <r>
    <n v="10375"/>
    <m/>
    <x v="0"/>
    <x v="0"/>
    <m/>
    <m/>
    <m/>
    <m/>
    <m/>
    <m/>
    <x v="0"/>
    <x v="0"/>
    <s v=""/>
  </r>
  <r>
    <n v="10376"/>
    <s v="Marcos Faustino"/>
    <x v="1"/>
    <x v="0"/>
    <m/>
    <m/>
    <s v="x"/>
    <s v="x"/>
    <m/>
    <m/>
    <x v="8"/>
    <x v="0"/>
    <s v="x"/>
  </r>
  <r>
    <n v="10377"/>
    <s v="Mª Madalena Carvalho"/>
    <x v="2"/>
    <x v="1"/>
    <m/>
    <m/>
    <m/>
    <s v="x"/>
    <m/>
    <m/>
    <x v="4"/>
    <x v="2"/>
    <s v="x"/>
  </r>
  <r>
    <n v="10378"/>
    <m/>
    <x v="0"/>
    <x v="0"/>
    <m/>
    <m/>
    <m/>
    <m/>
    <m/>
    <m/>
    <x v="0"/>
    <x v="0"/>
    <s v=""/>
  </r>
  <r>
    <n v="10379"/>
    <m/>
    <x v="0"/>
    <x v="0"/>
    <m/>
    <m/>
    <m/>
    <m/>
    <m/>
    <m/>
    <x v="0"/>
    <x v="0"/>
    <s v=""/>
  </r>
  <r>
    <n v="10380"/>
    <m/>
    <x v="0"/>
    <x v="0"/>
    <m/>
    <m/>
    <m/>
    <m/>
    <m/>
    <m/>
    <x v="0"/>
    <x v="0"/>
    <s v=""/>
  </r>
  <r>
    <n v="10381"/>
    <s v="Paulo Soares"/>
    <x v="0"/>
    <x v="0"/>
    <m/>
    <m/>
    <m/>
    <m/>
    <m/>
    <m/>
    <x v="0"/>
    <x v="0"/>
    <s v=""/>
  </r>
  <r>
    <n v="10382"/>
    <m/>
    <x v="0"/>
    <x v="0"/>
    <m/>
    <m/>
    <m/>
    <m/>
    <m/>
    <m/>
    <x v="0"/>
    <x v="0"/>
    <s v=""/>
  </r>
  <r>
    <n v="10383"/>
    <s v="António Gonçalves"/>
    <x v="0"/>
    <x v="0"/>
    <m/>
    <m/>
    <m/>
    <m/>
    <m/>
    <m/>
    <x v="0"/>
    <x v="0"/>
    <s v=""/>
  </r>
  <r>
    <n v="10384"/>
    <s v="Laura Gonçalves"/>
    <x v="2"/>
    <x v="1"/>
    <m/>
    <m/>
    <m/>
    <s v="x"/>
    <m/>
    <m/>
    <x v="9"/>
    <x v="4"/>
    <s v="x"/>
  </r>
  <r>
    <n v="10385"/>
    <s v="Marta Duarte Jorge"/>
    <x v="2"/>
    <x v="1"/>
    <m/>
    <m/>
    <m/>
    <s v="x"/>
    <m/>
    <m/>
    <x v="9"/>
    <x v="1"/>
    <s v="x"/>
  </r>
  <r>
    <n v="10386"/>
    <m/>
    <x v="0"/>
    <x v="0"/>
    <m/>
    <m/>
    <m/>
    <m/>
    <m/>
    <m/>
    <x v="0"/>
    <x v="0"/>
    <s v=""/>
  </r>
  <r>
    <n v="10387"/>
    <m/>
    <x v="0"/>
    <x v="0"/>
    <m/>
    <m/>
    <m/>
    <m/>
    <m/>
    <m/>
    <x v="0"/>
    <x v="0"/>
    <s v=""/>
  </r>
  <r>
    <n v="10388"/>
    <m/>
    <x v="0"/>
    <x v="0"/>
    <m/>
    <m/>
    <m/>
    <m/>
    <m/>
    <m/>
    <x v="0"/>
    <x v="0"/>
    <s v=""/>
  </r>
  <r>
    <n v="10389"/>
    <s v="Sara Denominato"/>
    <x v="0"/>
    <x v="0"/>
    <m/>
    <m/>
    <m/>
    <m/>
    <m/>
    <m/>
    <x v="0"/>
    <x v="0"/>
    <s v=""/>
  </r>
  <r>
    <n v="10390"/>
    <s v="Artur Denominato"/>
    <x v="0"/>
    <x v="0"/>
    <m/>
    <m/>
    <m/>
    <m/>
    <m/>
    <m/>
    <x v="0"/>
    <x v="0"/>
    <s v=""/>
  </r>
  <r>
    <n v="10391"/>
    <s v="João Leitão"/>
    <x v="0"/>
    <x v="0"/>
    <m/>
    <m/>
    <m/>
    <m/>
    <m/>
    <m/>
    <x v="0"/>
    <x v="0"/>
    <s v=""/>
  </r>
  <r>
    <n v="10392"/>
    <m/>
    <x v="0"/>
    <x v="0"/>
    <m/>
    <m/>
    <m/>
    <m/>
    <m/>
    <m/>
    <x v="0"/>
    <x v="0"/>
    <s v=""/>
  </r>
  <r>
    <n v="10393"/>
    <s v="Lara Silva"/>
    <x v="2"/>
    <x v="1"/>
    <s v="x"/>
    <m/>
    <m/>
    <s v="x"/>
    <m/>
    <m/>
    <x v="2"/>
    <x v="1"/>
    <s v="x"/>
  </r>
  <r>
    <n v="10394"/>
    <s v="Pedro Arez"/>
    <x v="0"/>
    <x v="0"/>
    <m/>
    <m/>
    <m/>
    <m/>
    <m/>
    <m/>
    <x v="0"/>
    <x v="0"/>
    <s v=""/>
  </r>
  <r>
    <n v="10395"/>
    <m/>
    <x v="0"/>
    <x v="0"/>
    <m/>
    <m/>
    <m/>
    <m/>
    <m/>
    <m/>
    <x v="0"/>
    <x v="0"/>
    <s v=""/>
  </r>
  <r>
    <n v="10396"/>
    <m/>
    <x v="0"/>
    <x v="0"/>
    <m/>
    <m/>
    <m/>
    <m/>
    <m/>
    <m/>
    <x v="0"/>
    <x v="0"/>
    <s v=""/>
  </r>
  <r>
    <n v="10397"/>
    <m/>
    <x v="0"/>
    <x v="0"/>
    <m/>
    <m/>
    <m/>
    <m/>
    <m/>
    <m/>
    <x v="0"/>
    <x v="0"/>
    <s v=""/>
  </r>
  <r>
    <n v="10398"/>
    <s v="Diogo Barroso"/>
    <x v="1"/>
    <x v="1"/>
    <m/>
    <m/>
    <m/>
    <s v="x"/>
    <m/>
    <m/>
    <x v="7"/>
    <x v="1"/>
    <s v="x"/>
  </r>
  <r>
    <n v="10399"/>
    <m/>
    <x v="0"/>
    <x v="0"/>
    <m/>
    <m/>
    <m/>
    <m/>
    <m/>
    <m/>
    <x v="0"/>
    <x v="0"/>
    <s v=""/>
  </r>
  <r>
    <n v="10400"/>
    <s v="Marta Gonçalves"/>
    <x v="0"/>
    <x v="0"/>
    <m/>
    <m/>
    <m/>
    <m/>
    <m/>
    <m/>
    <x v="0"/>
    <x v="0"/>
    <s v=""/>
  </r>
  <r>
    <n v="10401"/>
    <m/>
    <x v="0"/>
    <x v="0"/>
    <m/>
    <m/>
    <m/>
    <m/>
    <m/>
    <m/>
    <x v="0"/>
    <x v="0"/>
    <s v=""/>
  </r>
  <r>
    <n v="10402"/>
    <s v="Tomás Pinto"/>
    <x v="1"/>
    <x v="1"/>
    <m/>
    <m/>
    <m/>
    <s v="x"/>
    <m/>
    <m/>
    <x v="7"/>
    <x v="4"/>
    <s v="x"/>
  </r>
  <r>
    <n v="10403"/>
    <s v="Diana Pereira"/>
    <x v="0"/>
    <x v="0"/>
    <m/>
    <m/>
    <m/>
    <m/>
    <m/>
    <m/>
    <x v="0"/>
    <x v="0"/>
    <s v=""/>
  </r>
  <r>
    <n v="10404"/>
    <m/>
    <x v="0"/>
    <x v="0"/>
    <m/>
    <m/>
    <m/>
    <m/>
    <m/>
    <m/>
    <x v="0"/>
    <x v="0"/>
    <s v=""/>
  </r>
  <r>
    <n v="10405"/>
    <m/>
    <x v="0"/>
    <x v="0"/>
    <m/>
    <m/>
    <m/>
    <m/>
    <m/>
    <m/>
    <x v="0"/>
    <x v="0"/>
    <s v=""/>
  </r>
  <r>
    <n v="10406"/>
    <m/>
    <x v="0"/>
    <x v="0"/>
    <m/>
    <m/>
    <m/>
    <m/>
    <m/>
    <m/>
    <x v="0"/>
    <x v="0"/>
    <s v=""/>
  </r>
  <r>
    <n v="10407"/>
    <m/>
    <x v="0"/>
    <x v="0"/>
    <m/>
    <m/>
    <m/>
    <m/>
    <m/>
    <m/>
    <x v="0"/>
    <x v="0"/>
    <s v=""/>
  </r>
  <r>
    <n v="10408"/>
    <m/>
    <x v="0"/>
    <x v="0"/>
    <m/>
    <m/>
    <m/>
    <m/>
    <m/>
    <m/>
    <x v="0"/>
    <x v="0"/>
    <s v=""/>
  </r>
  <r>
    <n v="10409"/>
    <s v="Frank Imhof"/>
    <x v="0"/>
    <x v="0"/>
    <m/>
    <m/>
    <m/>
    <m/>
    <m/>
    <m/>
    <x v="0"/>
    <x v="0"/>
    <s v=""/>
  </r>
  <r>
    <n v="10410"/>
    <m/>
    <x v="0"/>
    <x v="0"/>
    <m/>
    <m/>
    <m/>
    <m/>
    <m/>
    <m/>
    <x v="0"/>
    <x v="0"/>
    <s v=""/>
  </r>
  <r>
    <n v="10411"/>
    <m/>
    <x v="0"/>
    <x v="0"/>
    <m/>
    <m/>
    <m/>
    <m/>
    <m/>
    <m/>
    <x v="0"/>
    <x v="0"/>
    <s v=""/>
  </r>
  <r>
    <n v="10412"/>
    <s v="Mariana Pereira"/>
    <x v="0"/>
    <x v="0"/>
    <m/>
    <m/>
    <m/>
    <m/>
    <m/>
    <m/>
    <x v="0"/>
    <x v="0"/>
    <s v=""/>
  </r>
  <r>
    <n v="10413"/>
    <m/>
    <x v="0"/>
    <x v="0"/>
    <m/>
    <m/>
    <m/>
    <m/>
    <m/>
    <m/>
    <x v="0"/>
    <x v="0"/>
    <s v=""/>
  </r>
  <r>
    <n v="10414"/>
    <m/>
    <x v="0"/>
    <x v="0"/>
    <m/>
    <m/>
    <m/>
    <m/>
    <m/>
    <m/>
    <x v="0"/>
    <x v="0"/>
    <s v=""/>
  </r>
  <r>
    <n v="10415"/>
    <s v="Francisco Salvador"/>
    <x v="1"/>
    <x v="0"/>
    <m/>
    <m/>
    <m/>
    <m/>
    <m/>
    <m/>
    <x v="0"/>
    <x v="0"/>
    <s v=""/>
  </r>
  <r>
    <n v="10416"/>
    <m/>
    <x v="0"/>
    <x v="0"/>
    <m/>
    <m/>
    <m/>
    <m/>
    <m/>
    <m/>
    <x v="0"/>
    <x v="0"/>
    <s v=""/>
  </r>
  <r>
    <n v="10417"/>
    <s v="Leonor Pedro"/>
    <x v="2"/>
    <x v="1"/>
    <m/>
    <m/>
    <s v="x"/>
    <s v="x"/>
    <s v="x"/>
    <s v="x"/>
    <x v="4"/>
    <x v="3"/>
    <s v="x"/>
  </r>
  <r>
    <n v="10418"/>
    <s v="Filipa Costa"/>
    <x v="0"/>
    <x v="0"/>
    <m/>
    <m/>
    <m/>
    <m/>
    <m/>
    <m/>
    <x v="0"/>
    <x v="0"/>
    <s v=""/>
  </r>
  <r>
    <n v="10419"/>
    <m/>
    <x v="0"/>
    <x v="0"/>
    <m/>
    <m/>
    <m/>
    <m/>
    <m/>
    <m/>
    <x v="0"/>
    <x v="0"/>
    <s v=""/>
  </r>
  <r>
    <n v="10420"/>
    <m/>
    <x v="0"/>
    <x v="0"/>
    <m/>
    <m/>
    <m/>
    <m/>
    <m/>
    <m/>
    <x v="0"/>
    <x v="0"/>
    <s v=""/>
  </r>
  <r>
    <n v="10421"/>
    <s v="Diogo Ribeiro"/>
    <x v="1"/>
    <x v="1"/>
    <s v="x"/>
    <m/>
    <m/>
    <s v="x"/>
    <m/>
    <m/>
    <x v="7"/>
    <x v="4"/>
    <s v="x"/>
  </r>
  <r>
    <n v="10422"/>
    <s v="Tomás Alves"/>
    <x v="0"/>
    <x v="0"/>
    <m/>
    <m/>
    <m/>
    <m/>
    <m/>
    <m/>
    <x v="0"/>
    <x v="0"/>
    <s v=""/>
  </r>
  <r>
    <n v="10423"/>
    <s v="Beatriz Inça"/>
    <x v="2"/>
    <x v="0"/>
    <m/>
    <m/>
    <m/>
    <m/>
    <m/>
    <m/>
    <x v="0"/>
    <x v="0"/>
    <s v=""/>
  </r>
  <r>
    <n v="10424"/>
    <s v="José Grilo"/>
    <x v="0"/>
    <x v="0"/>
    <m/>
    <m/>
    <m/>
    <m/>
    <m/>
    <m/>
    <x v="0"/>
    <x v="0"/>
    <s v=""/>
  </r>
  <r>
    <n v="10425"/>
    <s v="Francisco Parreira"/>
    <x v="0"/>
    <x v="0"/>
    <m/>
    <m/>
    <m/>
    <m/>
    <m/>
    <m/>
    <x v="0"/>
    <x v="0"/>
    <s v=""/>
  </r>
  <r>
    <n v="10426"/>
    <s v="Maria Condado"/>
    <x v="0"/>
    <x v="0"/>
    <m/>
    <m/>
    <m/>
    <m/>
    <m/>
    <m/>
    <x v="0"/>
    <x v="0"/>
    <s v=""/>
  </r>
  <r>
    <n v="10427"/>
    <s v="Cristiana Pires"/>
    <x v="2"/>
    <x v="0"/>
    <m/>
    <m/>
    <m/>
    <m/>
    <m/>
    <m/>
    <x v="0"/>
    <x v="0"/>
    <s v=""/>
  </r>
  <r>
    <n v="10428"/>
    <m/>
    <x v="0"/>
    <x v="0"/>
    <m/>
    <m/>
    <m/>
    <m/>
    <m/>
    <m/>
    <x v="0"/>
    <x v="0"/>
    <s v=""/>
  </r>
  <r>
    <n v="10429"/>
    <m/>
    <x v="0"/>
    <x v="0"/>
    <m/>
    <m/>
    <m/>
    <m/>
    <m/>
    <m/>
    <x v="0"/>
    <x v="0"/>
    <s v=""/>
  </r>
  <r>
    <n v="10430"/>
    <m/>
    <x v="0"/>
    <x v="0"/>
    <m/>
    <m/>
    <m/>
    <m/>
    <m/>
    <m/>
    <x v="0"/>
    <x v="0"/>
    <s v=""/>
  </r>
  <r>
    <n v="10431"/>
    <m/>
    <x v="0"/>
    <x v="0"/>
    <m/>
    <m/>
    <m/>
    <m/>
    <m/>
    <m/>
    <x v="0"/>
    <x v="0"/>
    <s v=""/>
  </r>
  <r>
    <n v="10432"/>
    <m/>
    <x v="0"/>
    <x v="0"/>
    <m/>
    <m/>
    <m/>
    <m/>
    <m/>
    <m/>
    <x v="0"/>
    <x v="0"/>
    <s v=""/>
  </r>
  <r>
    <n v="10433"/>
    <m/>
    <x v="0"/>
    <x v="0"/>
    <m/>
    <m/>
    <m/>
    <m/>
    <m/>
    <m/>
    <x v="0"/>
    <x v="0"/>
    <s v=""/>
  </r>
  <r>
    <n v="10434"/>
    <m/>
    <x v="0"/>
    <x v="0"/>
    <m/>
    <m/>
    <m/>
    <m/>
    <m/>
    <m/>
    <x v="0"/>
    <x v="0"/>
    <s v=""/>
  </r>
  <r>
    <n v="10435"/>
    <m/>
    <x v="0"/>
    <x v="0"/>
    <m/>
    <m/>
    <m/>
    <m/>
    <m/>
    <m/>
    <x v="0"/>
    <x v="0"/>
    <s v=""/>
  </r>
  <r>
    <n v="10436"/>
    <m/>
    <x v="0"/>
    <x v="0"/>
    <m/>
    <m/>
    <m/>
    <m/>
    <m/>
    <m/>
    <x v="0"/>
    <x v="0"/>
    <s v=""/>
  </r>
  <r>
    <n v="10437"/>
    <m/>
    <x v="0"/>
    <x v="0"/>
    <m/>
    <m/>
    <m/>
    <m/>
    <m/>
    <m/>
    <x v="0"/>
    <x v="0"/>
    <s v=""/>
  </r>
  <r>
    <n v="10438"/>
    <s v="Fabiana Gomes"/>
    <x v="0"/>
    <x v="0"/>
    <m/>
    <m/>
    <m/>
    <m/>
    <m/>
    <m/>
    <x v="0"/>
    <x v="0"/>
    <s v=""/>
  </r>
  <r>
    <n v="10439"/>
    <m/>
    <x v="0"/>
    <x v="0"/>
    <m/>
    <m/>
    <m/>
    <m/>
    <m/>
    <m/>
    <x v="0"/>
    <x v="0"/>
    <s v=""/>
  </r>
  <r>
    <n v="10440"/>
    <s v="Beatriz Caetano"/>
    <x v="0"/>
    <x v="0"/>
    <m/>
    <m/>
    <m/>
    <m/>
    <m/>
    <m/>
    <x v="0"/>
    <x v="0"/>
    <s v=""/>
  </r>
  <r>
    <n v="10441"/>
    <m/>
    <x v="0"/>
    <x v="0"/>
    <m/>
    <m/>
    <m/>
    <m/>
    <m/>
    <m/>
    <x v="0"/>
    <x v="0"/>
    <s v=""/>
  </r>
  <r>
    <n v="10442"/>
    <s v="Pedro Esteves"/>
    <x v="0"/>
    <x v="0"/>
    <m/>
    <m/>
    <m/>
    <m/>
    <m/>
    <m/>
    <x v="0"/>
    <x v="0"/>
    <s v=""/>
  </r>
  <r>
    <n v="10443"/>
    <s v="João Trindade"/>
    <x v="0"/>
    <x v="0"/>
    <m/>
    <m/>
    <m/>
    <m/>
    <m/>
    <m/>
    <x v="0"/>
    <x v="0"/>
    <s v=""/>
  </r>
  <r>
    <n v="10444"/>
    <m/>
    <x v="0"/>
    <x v="0"/>
    <m/>
    <m/>
    <m/>
    <m/>
    <m/>
    <m/>
    <x v="0"/>
    <x v="0"/>
    <s v=""/>
  </r>
  <r>
    <n v="10445"/>
    <s v="Lara Ruivo"/>
    <x v="2"/>
    <x v="0"/>
    <m/>
    <m/>
    <m/>
    <m/>
    <m/>
    <m/>
    <x v="0"/>
    <x v="0"/>
    <s v=""/>
  </r>
  <r>
    <n v="10446"/>
    <s v="Daniel Leitão"/>
    <x v="0"/>
    <x v="0"/>
    <m/>
    <m/>
    <m/>
    <m/>
    <m/>
    <m/>
    <x v="0"/>
    <x v="0"/>
    <s v=""/>
  </r>
  <r>
    <n v="10447"/>
    <s v="Inês Sadio"/>
    <x v="0"/>
    <x v="0"/>
    <m/>
    <m/>
    <m/>
    <m/>
    <m/>
    <m/>
    <x v="0"/>
    <x v="0"/>
    <s v=""/>
  </r>
  <r>
    <n v="10448"/>
    <m/>
    <x v="0"/>
    <x v="0"/>
    <m/>
    <m/>
    <m/>
    <m/>
    <m/>
    <m/>
    <x v="0"/>
    <x v="0"/>
    <s v=""/>
  </r>
  <r>
    <n v="10449"/>
    <s v="Raquel Craveiro"/>
    <x v="2"/>
    <x v="1"/>
    <m/>
    <m/>
    <m/>
    <s v="x"/>
    <m/>
    <m/>
    <x v="6"/>
    <x v="4"/>
    <s v="x"/>
  </r>
  <r>
    <n v="10450"/>
    <m/>
    <x v="0"/>
    <x v="0"/>
    <m/>
    <m/>
    <m/>
    <m/>
    <m/>
    <m/>
    <x v="0"/>
    <x v="0"/>
    <s v=""/>
  </r>
  <r>
    <n v="10451"/>
    <m/>
    <x v="0"/>
    <x v="0"/>
    <m/>
    <m/>
    <m/>
    <m/>
    <m/>
    <m/>
    <x v="0"/>
    <x v="0"/>
    <s v=""/>
  </r>
  <r>
    <n v="10452"/>
    <s v="Catarina Neves"/>
    <x v="2"/>
    <x v="1"/>
    <s v="x"/>
    <m/>
    <m/>
    <s v="x"/>
    <m/>
    <m/>
    <x v="6"/>
    <x v="1"/>
    <s v="x"/>
  </r>
  <r>
    <n v="10453"/>
    <m/>
    <x v="0"/>
    <x v="0"/>
    <m/>
    <m/>
    <m/>
    <m/>
    <m/>
    <m/>
    <x v="0"/>
    <x v="0"/>
    <s v=""/>
  </r>
  <r>
    <n v="10454"/>
    <s v="Margarida Charais"/>
    <x v="2"/>
    <x v="1"/>
    <m/>
    <m/>
    <m/>
    <s v="x"/>
    <m/>
    <m/>
    <x v="4"/>
    <x v="5"/>
    <s v="x"/>
  </r>
  <r>
    <n v="10455"/>
    <m/>
    <x v="0"/>
    <x v="0"/>
    <m/>
    <m/>
    <m/>
    <m/>
    <m/>
    <m/>
    <x v="0"/>
    <x v="0"/>
    <s v=""/>
  </r>
  <r>
    <n v="10456"/>
    <m/>
    <x v="0"/>
    <x v="0"/>
    <m/>
    <m/>
    <m/>
    <m/>
    <m/>
    <m/>
    <x v="0"/>
    <x v="0"/>
    <s v=""/>
  </r>
  <r>
    <n v="10457"/>
    <m/>
    <x v="0"/>
    <x v="0"/>
    <m/>
    <m/>
    <m/>
    <m/>
    <m/>
    <m/>
    <x v="0"/>
    <x v="0"/>
    <s v=""/>
  </r>
  <r>
    <n v="10458"/>
    <m/>
    <x v="0"/>
    <x v="0"/>
    <m/>
    <m/>
    <m/>
    <m/>
    <m/>
    <m/>
    <x v="0"/>
    <x v="0"/>
    <s v=""/>
  </r>
  <r>
    <n v="10459"/>
    <m/>
    <x v="0"/>
    <x v="0"/>
    <m/>
    <m/>
    <m/>
    <m/>
    <m/>
    <m/>
    <x v="0"/>
    <x v="0"/>
    <s v=""/>
  </r>
  <r>
    <n v="10460"/>
    <m/>
    <x v="0"/>
    <x v="0"/>
    <m/>
    <m/>
    <m/>
    <m/>
    <m/>
    <m/>
    <x v="0"/>
    <x v="0"/>
    <s v=""/>
  </r>
  <r>
    <n v="10461"/>
    <m/>
    <x v="0"/>
    <x v="0"/>
    <m/>
    <m/>
    <m/>
    <m/>
    <m/>
    <m/>
    <x v="0"/>
    <x v="0"/>
    <s v=""/>
  </r>
  <r>
    <n v="10462"/>
    <m/>
    <x v="0"/>
    <x v="0"/>
    <m/>
    <m/>
    <m/>
    <m/>
    <m/>
    <m/>
    <x v="0"/>
    <x v="0"/>
    <s v=""/>
  </r>
  <r>
    <n v="10463"/>
    <m/>
    <x v="0"/>
    <x v="0"/>
    <m/>
    <m/>
    <m/>
    <m/>
    <m/>
    <m/>
    <x v="0"/>
    <x v="0"/>
    <s v=""/>
  </r>
  <r>
    <n v="10464"/>
    <m/>
    <x v="0"/>
    <x v="0"/>
    <m/>
    <m/>
    <m/>
    <m/>
    <m/>
    <m/>
    <x v="0"/>
    <x v="0"/>
    <s v=""/>
  </r>
  <r>
    <n v="10465"/>
    <m/>
    <x v="0"/>
    <x v="0"/>
    <m/>
    <m/>
    <m/>
    <m/>
    <m/>
    <m/>
    <x v="0"/>
    <x v="0"/>
    <s v=""/>
  </r>
  <r>
    <n v="10466"/>
    <m/>
    <x v="0"/>
    <x v="0"/>
    <m/>
    <m/>
    <m/>
    <m/>
    <m/>
    <m/>
    <x v="0"/>
    <x v="0"/>
    <s v=""/>
  </r>
  <r>
    <n v="10467"/>
    <m/>
    <x v="0"/>
    <x v="0"/>
    <m/>
    <m/>
    <m/>
    <m/>
    <m/>
    <m/>
    <x v="0"/>
    <x v="0"/>
    <s v=""/>
  </r>
  <r>
    <n v="10468"/>
    <m/>
    <x v="0"/>
    <x v="0"/>
    <m/>
    <m/>
    <m/>
    <m/>
    <m/>
    <m/>
    <x v="0"/>
    <x v="0"/>
    <s v=""/>
  </r>
  <r>
    <n v="10469"/>
    <s v="Pedro Gonçalves"/>
    <x v="1"/>
    <x v="1"/>
    <m/>
    <m/>
    <m/>
    <s v="x"/>
    <m/>
    <m/>
    <x v="2"/>
    <x v="1"/>
    <s v="x"/>
  </r>
  <r>
    <n v="10470"/>
    <s v="P. Rodrigo Gomes"/>
    <x v="1"/>
    <x v="1"/>
    <m/>
    <m/>
    <m/>
    <s v="x"/>
    <m/>
    <m/>
    <x v="7"/>
    <x v="1"/>
    <s v="x"/>
  </r>
  <r>
    <n v="10471"/>
    <s v="Mafalda Castro"/>
    <x v="2"/>
    <x v="1"/>
    <m/>
    <m/>
    <m/>
    <s v="x"/>
    <m/>
    <m/>
    <x v="6"/>
    <x v="4"/>
    <s v="x"/>
  </r>
  <r>
    <n v="10472"/>
    <m/>
    <x v="0"/>
    <x v="0"/>
    <m/>
    <m/>
    <m/>
    <m/>
    <m/>
    <m/>
    <x v="0"/>
    <x v="0"/>
    <s v=""/>
  </r>
  <r>
    <n v="10473"/>
    <m/>
    <x v="0"/>
    <x v="0"/>
    <m/>
    <m/>
    <m/>
    <m/>
    <m/>
    <m/>
    <x v="0"/>
    <x v="0"/>
    <s v=""/>
  </r>
  <r>
    <n v="10474"/>
    <m/>
    <x v="0"/>
    <x v="0"/>
    <m/>
    <m/>
    <m/>
    <m/>
    <m/>
    <m/>
    <x v="0"/>
    <x v="0"/>
    <s v=""/>
  </r>
  <r>
    <n v="10475"/>
    <s v="Tiago Pires"/>
    <x v="0"/>
    <x v="0"/>
    <m/>
    <m/>
    <m/>
    <m/>
    <m/>
    <m/>
    <x v="0"/>
    <x v="0"/>
    <s v=""/>
  </r>
  <r>
    <n v="10476"/>
    <m/>
    <x v="0"/>
    <x v="0"/>
    <m/>
    <m/>
    <m/>
    <m/>
    <m/>
    <m/>
    <x v="0"/>
    <x v="0"/>
    <s v=""/>
  </r>
  <r>
    <n v="10477"/>
    <s v="Ebanecer Sousa"/>
    <x v="0"/>
    <x v="0"/>
    <m/>
    <m/>
    <m/>
    <m/>
    <m/>
    <m/>
    <x v="0"/>
    <x v="0"/>
    <s v=""/>
  </r>
  <r>
    <n v="10478"/>
    <s v="Felix Bocio"/>
    <x v="0"/>
    <x v="0"/>
    <m/>
    <m/>
    <m/>
    <m/>
    <m/>
    <m/>
    <x v="0"/>
    <x v="0"/>
    <s v=""/>
  </r>
  <r>
    <n v="10479"/>
    <s v="Rita Zapata"/>
    <x v="0"/>
    <x v="0"/>
    <m/>
    <m/>
    <m/>
    <m/>
    <m/>
    <m/>
    <x v="0"/>
    <x v="0"/>
    <s v=""/>
  </r>
  <r>
    <n v="10480"/>
    <s v="Nuno Antunes"/>
    <x v="0"/>
    <x v="0"/>
    <m/>
    <m/>
    <m/>
    <m/>
    <m/>
    <m/>
    <x v="0"/>
    <x v="0"/>
    <s v=""/>
  </r>
  <r>
    <n v="10481"/>
    <s v="Vitalina Viznyuk"/>
    <x v="2"/>
    <x v="0"/>
    <m/>
    <m/>
    <m/>
    <m/>
    <m/>
    <m/>
    <x v="0"/>
    <x v="0"/>
    <s v=""/>
  </r>
  <r>
    <n v="10482"/>
    <s v="Matilde Reixa"/>
    <x v="2"/>
    <x v="1"/>
    <m/>
    <m/>
    <m/>
    <m/>
    <m/>
    <m/>
    <x v="9"/>
    <x v="4"/>
    <s v="x"/>
  </r>
  <r>
    <n v="10483"/>
    <s v="Francisco Jesus"/>
    <x v="1"/>
    <x v="1"/>
    <m/>
    <m/>
    <m/>
    <s v="x"/>
    <m/>
    <m/>
    <x v="4"/>
    <x v="5"/>
    <s v="x"/>
  </r>
  <r>
    <n v="10484"/>
    <s v="Joana Caldeira"/>
    <x v="2"/>
    <x v="1"/>
    <m/>
    <m/>
    <m/>
    <s v="x"/>
    <m/>
    <m/>
    <x v="9"/>
    <x v="1"/>
    <s v="x"/>
  </r>
  <r>
    <n v="10485"/>
    <s v="Ivan Ramalhadeiro"/>
    <x v="0"/>
    <x v="0"/>
    <m/>
    <m/>
    <m/>
    <m/>
    <m/>
    <m/>
    <x v="0"/>
    <x v="0"/>
    <s v=""/>
  </r>
  <r>
    <n v="10486"/>
    <s v="Pedro D. Berjano"/>
    <x v="1"/>
    <x v="1"/>
    <m/>
    <m/>
    <m/>
    <s v="x"/>
    <m/>
    <s v="x"/>
    <x v="3"/>
    <x v="4"/>
    <s v="x"/>
  </r>
  <r>
    <n v="10487"/>
    <s v="António Cunha"/>
    <x v="1"/>
    <x v="1"/>
    <s v="x"/>
    <m/>
    <m/>
    <s v="x"/>
    <m/>
    <m/>
    <x v="1"/>
    <x v="1"/>
    <s v="x"/>
  </r>
  <r>
    <n v="10488"/>
    <s v="Bruno Ribeiro"/>
    <x v="0"/>
    <x v="0"/>
    <m/>
    <m/>
    <m/>
    <m/>
    <m/>
    <m/>
    <x v="0"/>
    <x v="0"/>
    <s v=""/>
  </r>
  <r>
    <n v="10489"/>
    <m/>
    <x v="0"/>
    <x v="0"/>
    <m/>
    <m/>
    <m/>
    <m/>
    <m/>
    <m/>
    <x v="0"/>
    <x v="0"/>
    <s v=""/>
  </r>
  <r>
    <n v="10490"/>
    <s v="Camila Nunes"/>
    <x v="0"/>
    <x v="0"/>
    <m/>
    <m/>
    <m/>
    <m/>
    <m/>
    <m/>
    <x v="0"/>
    <x v="0"/>
    <s v=""/>
  </r>
  <r>
    <n v="10491"/>
    <s v="Carolina Delgado"/>
    <x v="2"/>
    <x v="1"/>
    <m/>
    <m/>
    <m/>
    <s v="x"/>
    <m/>
    <m/>
    <x v="9"/>
    <x v="4"/>
    <s v="x"/>
  </r>
  <r>
    <n v="10492"/>
    <s v="Mafalda Delgado"/>
    <x v="2"/>
    <x v="1"/>
    <m/>
    <m/>
    <m/>
    <m/>
    <m/>
    <m/>
    <x v="1"/>
    <x v="3"/>
    <s v="x"/>
  </r>
  <r>
    <n v="10493"/>
    <s v="João Caetano"/>
    <x v="1"/>
    <x v="1"/>
    <m/>
    <m/>
    <m/>
    <s v="x"/>
    <m/>
    <m/>
    <x v="1"/>
    <x v="3"/>
    <s v="x"/>
  </r>
  <r>
    <n v="10494"/>
    <s v="Manuel Machado"/>
    <x v="1"/>
    <x v="0"/>
    <m/>
    <s v="x"/>
    <m/>
    <s v="x"/>
    <m/>
    <m/>
    <x v="0"/>
    <x v="0"/>
    <s v="x"/>
  </r>
  <r>
    <n v="10495"/>
    <s v="Ana Espadinha"/>
    <x v="2"/>
    <x v="1"/>
    <m/>
    <m/>
    <m/>
    <s v="x"/>
    <m/>
    <m/>
    <x v="1"/>
    <x v="1"/>
    <s v="x"/>
  </r>
  <r>
    <n v="10496"/>
    <m/>
    <x v="0"/>
    <x v="0"/>
    <m/>
    <m/>
    <m/>
    <m/>
    <m/>
    <m/>
    <x v="0"/>
    <x v="0"/>
    <s v=""/>
  </r>
  <r>
    <n v="10497"/>
    <s v="Dinis Lopes"/>
    <x v="1"/>
    <x v="1"/>
    <m/>
    <m/>
    <m/>
    <s v="x"/>
    <m/>
    <m/>
    <x v="1"/>
    <x v="3"/>
    <s v="x"/>
  </r>
  <r>
    <n v="10498"/>
    <s v="André Silva"/>
    <x v="0"/>
    <x v="0"/>
    <m/>
    <m/>
    <m/>
    <m/>
    <m/>
    <m/>
    <x v="0"/>
    <x v="0"/>
    <s v=""/>
  </r>
  <r>
    <n v="10499"/>
    <s v="Ana Rita Baptista"/>
    <x v="0"/>
    <x v="0"/>
    <m/>
    <m/>
    <m/>
    <m/>
    <m/>
    <m/>
    <x v="0"/>
    <x v="0"/>
    <s v=""/>
  </r>
  <r>
    <n v="10500"/>
    <m/>
    <x v="0"/>
    <x v="0"/>
    <m/>
    <m/>
    <m/>
    <m/>
    <m/>
    <m/>
    <x v="0"/>
    <x v="0"/>
    <s v=""/>
  </r>
  <r>
    <n v="10501"/>
    <m/>
    <x v="0"/>
    <x v="0"/>
    <m/>
    <m/>
    <m/>
    <m/>
    <m/>
    <m/>
    <x v="0"/>
    <x v="0"/>
    <s v=""/>
  </r>
  <r>
    <n v="10502"/>
    <s v="Maria Ribeiro"/>
    <x v="2"/>
    <x v="1"/>
    <m/>
    <m/>
    <m/>
    <s v="x"/>
    <m/>
    <m/>
    <x v="1"/>
    <x v="1"/>
    <s v="x"/>
  </r>
  <r>
    <n v="10503"/>
    <s v="Maria Bitton"/>
    <x v="2"/>
    <x v="1"/>
    <m/>
    <m/>
    <m/>
    <s v="x"/>
    <m/>
    <m/>
    <x v="1"/>
    <x v="1"/>
    <s v="x"/>
  </r>
  <r>
    <n v="10504"/>
    <s v="Vicente Pinto"/>
    <x v="1"/>
    <x v="0"/>
    <m/>
    <m/>
    <m/>
    <s v="x"/>
    <m/>
    <m/>
    <x v="0"/>
    <x v="0"/>
    <s v="x"/>
  </r>
  <r>
    <n v="10505"/>
    <m/>
    <x v="0"/>
    <x v="0"/>
    <m/>
    <m/>
    <m/>
    <m/>
    <m/>
    <m/>
    <x v="0"/>
    <x v="0"/>
    <s v=""/>
  </r>
  <r>
    <n v="10506"/>
    <s v="Madalena Rodrigues"/>
    <x v="2"/>
    <x v="1"/>
    <m/>
    <m/>
    <m/>
    <s v="x"/>
    <m/>
    <m/>
    <x v="3"/>
    <x v="4"/>
    <s v="x"/>
  </r>
  <r>
    <n v="10507"/>
    <s v="Madalena Guerreiro"/>
    <x v="2"/>
    <x v="1"/>
    <m/>
    <m/>
    <m/>
    <s v="x"/>
    <m/>
    <m/>
    <x v="7"/>
    <x v="1"/>
    <s v="x"/>
  </r>
  <r>
    <n v="10508"/>
    <s v="João Guimarães"/>
    <x v="0"/>
    <x v="0"/>
    <m/>
    <m/>
    <m/>
    <m/>
    <m/>
    <m/>
    <x v="0"/>
    <x v="0"/>
    <s v=""/>
  </r>
  <r>
    <n v="10509"/>
    <m/>
    <x v="0"/>
    <x v="0"/>
    <m/>
    <m/>
    <m/>
    <m/>
    <m/>
    <m/>
    <x v="0"/>
    <x v="0"/>
    <s v=""/>
  </r>
  <r>
    <n v="10510"/>
    <s v="Rúben Martins"/>
    <x v="1"/>
    <x v="1"/>
    <m/>
    <m/>
    <m/>
    <s v="x"/>
    <m/>
    <m/>
    <x v="8"/>
    <x v="4"/>
    <s v="x"/>
  </r>
  <r>
    <n v="10511"/>
    <s v="Ricardo Martins"/>
    <x v="0"/>
    <x v="0"/>
    <m/>
    <m/>
    <m/>
    <m/>
    <m/>
    <m/>
    <x v="0"/>
    <x v="0"/>
    <s v=""/>
  </r>
  <r>
    <n v="10512"/>
    <m/>
    <x v="0"/>
    <x v="0"/>
    <m/>
    <m/>
    <m/>
    <m/>
    <m/>
    <m/>
    <x v="0"/>
    <x v="0"/>
    <s v=""/>
  </r>
  <r>
    <n v="10513"/>
    <s v="Helena Silva"/>
    <x v="0"/>
    <x v="0"/>
    <m/>
    <m/>
    <m/>
    <m/>
    <m/>
    <m/>
    <x v="0"/>
    <x v="0"/>
    <s v=""/>
  </r>
  <r>
    <n v="10514"/>
    <m/>
    <x v="0"/>
    <x v="0"/>
    <m/>
    <m/>
    <m/>
    <m/>
    <m/>
    <m/>
    <x v="0"/>
    <x v="0"/>
    <s v=""/>
  </r>
  <r>
    <n v="10515"/>
    <m/>
    <x v="0"/>
    <x v="0"/>
    <m/>
    <m/>
    <m/>
    <m/>
    <m/>
    <m/>
    <x v="0"/>
    <x v="0"/>
    <s v=""/>
  </r>
  <r>
    <n v="10516"/>
    <s v="Francisco Mota"/>
    <x v="0"/>
    <x v="0"/>
    <m/>
    <m/>
    <m/>
    <m/>
    <m/>
    <m/>
    <x v="0"/>
    <x v="0"/>
    <s v=""/>
  </r>
  <r>
    <n v="10517"/>
    <s v="Margarida Catarino"/>
    <x v="0"/>
    <x v="0"/>
    <m/>
    <m/>
    <m/>
    <m/>
    <m/>
    <m/>
    <x v="0"/>
    <x v="0"/>
    <s v=""/>
  </r>
  <r>
    <n v="10518"/>
    <s v="Ricardo Rodrigues"/>
    <x v="0"/>
    <x v="0"/>
    <m/>
    <m/>
    <m/>
    <m/>
    <m/>
    <m/>
    <x v="0"/>
    <x v="0"/>
    <s v=""/>
  </r>
  <r>
    <n v="10519"/>
    <m/>
    <x v="0"/>
    <x v="0"/>
    <m/>
    <m/>
    <m/>
    <m/>
    <m/>
    <m/>
    <x v="0"/>
    <x v="0"/>
    <s v=""/>
  </r>
  <r>
    <n v="10520"/>
    <m/>
    <x v="0"/>
    <x v="0"/>
    <m/>
    <m/>
    <m/>
    <m/>
    <m/>
    <m/>
    <x v="0"/>
    <x v="0"/>
    <s v=""/>
  </r>
  <r>
    <n v="10521"/>
    <s v="Rodrigo Malcata"/>
    <x v="1"/>
    <x v="1"/>
    <m/>
    <m/>
    <m/>
    <s v="x"/>
    <m/>
    <m/>
    <x v="6"/>
    <x v="4"/>
    <s v="x"/>
  </r>
  <r>
    <n v="10522"/>
    <s v="Teresa Montez"/>
    <x v="0"/>
    <x v="0"/>
    <m/>
    <m/>
    <m/>
    <m/>
    <m/>
    <m/>
    <x v="0"/>
    <x v="0"/>
    <s v=""/>
  </r>
  <r>
    <n v="10523"/>
    <m/>
    <x v="0"/>
    <x v="0"/>
    <m/>
    <m/>
    <m/>
    <m/>
    <m/>
    <m/>
    <x v="0"/>
    <x v="0"/>
    <s v=""/>
  </r>
  <r>
    <n v="10524"/>
    <m/>
    <x v="0"/>
    <x v="0"/>
    <m/>
    <m/>
    <m/>
    <m/>
    <m/>
    <m/>
    <x v="0"/>
    <x v="0"/>
    <s v=""/>
  </r>
  <r>
    <n v="10525"/>
    <m/>
    <x v="0"/>
    <x v="0"/>
    <m/>
    <m/>
    <m/>
    <m/>
    <m/>
    <m/>
    <x v="0"/>
    <x v="0"/>
    <s v=""/>
  </r>
  <r>
    <n v="10526"/>
    <m/>
    <x v="0"/>
    <x v="0"/>
    <m/>
    <m/>
    <m/>
    <m/>
    <m/>
    <m/>
    <x v="0"/>
    <x v="0"/>
    <s v=""/>
  </r>
  <r>
    <n v="10527"/>
    <s v="José Oliveira"/>
    <x v="0"/>
    <x v="0"/>
    <m/>
    <m/>
    <m/>
    <m/>
    <m/>
    <m/>
    <x v="0"/>
    <x v="0"/>
    <s v=""/>
  </r>
  <r>
    <n v="10528"/>
    <s v="Emanuel Ribeiro"/>
    <x v="1"/>
    <x v="1"/>
    <m/>
    <m/>
    <m/>
    <s v="x"/>
    <m/>
    <m/>
    <x v="7"/>
    <x v="1"/>
    <s v="x"/>
  </r>
  <r>
    <n v="10529"/>
    <m/>
    <x v="0"/>
    <x v="0"/>
    <m/>
    <m/>
    <m/>
    <m/>
    <m/>
    <m/>
    <x v="0"/>
    <x v="0"/>
    <s v=""/>
  </r>
  <r>
    <n v="10530"/>
    <m/>
    <x v="0"/>
    <x v="0"/>
    <m/>
    <m/>
    <m/>
    <m/>
    <m/>
    <m/>
    <x v="0"/>
    <x v="0"/>
    <s v=""/>
  </r>
  <r>
    <n v="10531"/>
    <m/>
    <x v="0"/>
    <x v="0"/>
    <m/>
    <m/>
    <m/>
    <m/>
    <m/>
    <m/>
    <x v="0"/>
    <x v="0"/>
    <s v=""/>
  </r>
  <r>
    <n v="10532"/>
    <m/>
    <x v="0"/>
    <x v="0"/>
    <m/>
    <m/>
    <m/>
    <m/>
    <m/>
    <m/>
    <x v="0"/>
    <x v="0"/>
    <s v=""/>
  </r>
  <r>
    <n v="10533"/>
    <m/>
    <x v="0"/>
    <x v="0"/>
    <m/>
    <m/>
    <m/>
    <m/>
    <m/>
    <m/>
    <x v="0"/>
    <x v="0"/>
    <s v=""/>
  </r>
  <r>
    <n v="10534"/>
    <m/>
    <x v="0"/>
    <x v="0"/>
    <m/>
    <m/>
    <m/>
    <m/>
    <m/>
    <m/>
    <x v="0"/>
    <x v="0"/>
    <s v=""/>
  </r>
  <r>
    <n v="10535"/>
    <m/>
    <x v="0"/>
    <x v="0"/>
    <m/>
    <m/>
    <m/>
    <m/>
    <m/>
    <m/>
    <x v="0"/>
    <x v="0"/>
    <s v=""/>
  </r>
  <r>
    <n v="10536"/>
    <s v="Alexandre Couto"/>
    <x v="0"/>
    <x v="0"/>
    <m/>
    <m/>
    <m/>
    <m/>
    <m/>
    <m/>
    <x v="0"/>
    <x v="0"/>
    <s v=""/>
  </r>
  <r>
    <n v="10537"/>
    <m/>
    <x v="0"/>
    <x v="0"/>
    <m/>
    <m/>
    <m/>
    <m/>
    <m/>
    <m/>
    <x v="0"/>
    <x v="0"/>
    <s v=""/>
  </r>
  <r>
    <n v="10538"/>
    <m/>
    <x v="0"/>
    <x v="0"/>
    <m/>
    <m/>
    <m/>
    <m/>
    <m/>
    <m/>
    <x v="0"/>
    <x v="0"/>
    <s v=""/>
  </r>
  <r>
    <n v="10539"/>
    <m/>
    <x v="0"/>
    <x v="0"/>
    <m/>
    <m/>
    <m/>
    <m/>
    <m/>
    <m/>
    <x v="0"/>
    <x v="0"/>
    <s v=""/>
  </r>
  <r>
    <n v="10540"/>
    <s v="Francisco Fialho"/>
    <x v="0"/>
    <x v="0"/>
    <m/>
    <m/>
    <m/>
    <m/>
    <m/>
    <m/>
    <x v="0"/>
    <x v="0"/>
    <s v=""/>
  </r>
  <r>
    <n v="10541"/>
    <s v="Mateus Simões"/>
    <x v="1"/>
    <x v="1"/>
    <m/>
    <m/>
    <m/>
    <s v="x"/>
    <m/>
    <m/>
    <x v="1"/>
    <x v="1"/>
    <s v="x"/>
  </r>
  <r>
    <n v="10542"/>
    <m/>
    <x v="0"/>
    <x v="0"/>
    <m/>
    <m/>
    <m/>
    <m/>
    <m/>
    <m/>
    <x v="0"/>
    <x v="0"/>
    <s v=""/>
  </r>
  <r>
    <n v="10543"/>
    <s v="Alexandre Jordão"/>
    <x v="0"/>
    <x v="0"/>
    <m/>
    <m/>
    <m/>
    <m/>
    <m/>
    <m/>
    <x v="0"/>
    <x v="0"/>
    <s v=""/>
  </r>
  <r>
    <n v="10544"/>
    <s v="Gabriel Pereira"/>
    <x v="0"/>
    <x v="0"/>
    <m/>
    <m/>
    <m/>
    <m/>
    <m/>
    <m/>
    <x v="0"/>
    <x v="0"/>
    <s v=""/>
  </r>
  <r>
    <n v="10545"/>
    <s v="Filomena Alves"/>
    <x v="0"/>
    <x v="0"/>
    <m/>
    <m/>
    <m/>
    <m/>
    <m/>
    <m/>
    <x v="0"/>
    <x v="0"/>
    <s v=""/>
  </r>
  <r>
    <n v="10546"/>
    <m/>
    <x v="0"/>
    <x v="0"/>
    <m/>
    <m/>
    <m/>
    <m/>
    <m/>
    <m/>
    <x v="0"/>
    <x v="0"/>
    <s v=""/>
  </r>
  <r>
    <n v="10547"/>
    <m/>
    <x v="0"/>
    <x v="0"/>
    <m/>
    <m/>
    <m/>
    <m/>
    <m/>
    <m/>
    <x v="0"/>
    <x v="0"/>
    <s v=""/>
  </r>
  <r>
    <n v="10548"/>
    <m/>
    <x v="0"/>
    <x v="0"/>
    <m/>
    <m/>
    <m/>
    <m/>
    <m/>
    <m/>
    <x v="0"/>
    <x v="0"/>
    <s v=""/>
  </r>
  <r>
    <n v="10549"/>
    <s v="Leonor Rosa"/>
    <x v="2"/>
    <x v="0"/>
    <m/>
    <m/>
    <m/>
    <m/>
    <m/>
    <m/>
    <x v="0"/>
    <x v="0"/>
    <s v=""/>
  </r>
  <r>
    <n v="10550"/>
    <s v="Marijn Oele"/>
    <x v="0"/>
    <x v="0"/>
    <m/>
    <m/>
    <m/>
    <m/>
    <m/>
    <m/>
    <x v="0"/>
    <x v="0"/>
    <s v=""/>
  </r>
  <r>
    <n v="10551"/>
    <m/>
    <x v="0"/>
    <x v="0"/>
    <m/>
    <m/>
    <m/>
    <m/>
    <m/>
    <m/>
    <x v="0"/>
    <x v="0"/>
    <s v=""/>
  </r>
  <r>
    <n v="10552"/>
    <m/>
    <x v="0"/>
    <x v="0"/>
    <m/>
    <m/>
    <m/>
    <m/>
    <m/>
    <m/>
    <x v="0"/>
    <x v="0"/>
    <s v=""/>
  </r>
  <r>
    <n v="10553"/>
    <m/>
    <x v="0"/>
    <x v="0"/>
    <m/>
    <m/>
    <m/>
    <m/>
    <m/>
    <m/>
    <x v="0"/>
    <x v="0"/>
    <s v=""/>
  </r>
  <r>
    <n v="10554"/>
    <m/>
    <x v="0"/>
    <x v="0"/>
    <m/>
    <m/>
    <m/>
    <m/>
    <m/>
    <m/>
    <x v="0"/>
    <x v="0"/>
    <s v=""/>
  </r>
  <r>
    <n v="10555"/>
    <s v="Fernando Charais"/>
    <x v="1"/>
    <x v="0"/>
    <m/>
    <m/>
    <m/>
    <m/>
    <m/>
    <m/>
    <x v="0"/>
    <x v="0"/>
    <s v=""/>
  </r>
  <r>
    <n v="10556"/>
    <s v="José Janeiro"/>
    <x v="1"/>
    <x v="1"/>
    <m/>
    <m/>
    <m/>
    <s v="x"/>
    <m/>
    <m/>
    <x v="8"/>
    <x v="4"/>
    <s v="x"/>
  </r>
  <r>
    <n v="10557"/>
    <s v="Miguel Peres"/>
    <x v="1"/>
    <x v="1"/>
    <m/>
    <m/>
    <m/>
    <s v="x"/>
    <m/>
    <m/>
    <x v="4"/>
    <x v="1"/>
    <s v="x"/>
  </r>
  <r>
    <n v="10558"/>
    <s v="Luís Correira"/>
    <x v="0"/>
    <x v="0"/>
    <m/>
    <m/>
    <m/>
    <m/>
    <m/>
    <m/>
    <x v="0"/>
    <x v="0"/>
    <s v=""/>
  </r>
  <r>
    <n v="10559"/>
    <m/>
    <x v="0"/>
    <x v="0"/>
    <m/>
    <m/>
    <m/>
    <m/>
    <m/>
    <m/>
    <x v="0"/>
    <x v="0"/>
    <s v=""/>
  </r>
  <r>
    <n v="10560"/>
    <s v="Pedro Arriegas"/>
    <x v="0"/>
    <x v="0"/>
    <m/>
    <m/>
    <m/>
    <m/>
    <m/>
    <m/>
    <x v="0"/>
    <x v="0"/>
    <s v=""/>
  </r>
  <r>
    <n v="10561"/>
    <s v="Inês Ferreira"/>
    <x v="2"/>
    <x v="1"/>
    <m/>
    <m/>
    <m/>
    <s v="x"/>
    <m/>
    <m/>
    <x v="6"/>
    <x v="1"/>
    <s v="x"/>
  </r>
  <r>
    <n v="10562"/>
    <s v="Ricardo Almeida"/>
    <x v="1"/>
    <x v="1"/>
    <m/>
    <m/>
    <m/>
    <s v="x"/>
    <m/>
    <m/>
    <x v="5"/>
    <x v="1"/>
    <s v="x"/>
  </r>
  <r>
    <n v="10563"/>
    <s v="Leonor Gonçalves"/>
    <x v="2"/>
    <x v="1"/>
    <m/>
    <m/>
    <m/>
    <s v="x"/>
    <m/>
    <m/>
    <x v="9"/>
    <x v="1"/>
    <s v="x"/>
  </r>
  <r>
    <n v="10564"/>
    <s v="André Brites"/>
    <x v="1"/>
    <x v="1"/>
    <m/>
    <m/>
    <m/>
    <s v="x"/>
    <m/>
    <m/>
    <x v="9"/>
    <x v="4"/>
    <s v="x"/>
  </r>
  <r>
    <n v="10565"/>
    <s v="José Alegre"/>
    <x v="1"/>
    <x v="1"/>
    <m/>
    <m/>
    <m/>
    <m/>
    <m/>
    <m/>
    <x v="3"/>
    <x v="1"/>
    <s v="x"/>
  </r>
  <r>
    <n v="10566"/>
    <s v="Teresa Domingos"/>
    <x v="2"/>
    <x v="1"/>
    <m/>
    <m/>
    <m/>
    <m/>
    <m/>
    <m/>
    <x v="5"/>
    <x v="1"/>
    <s v="x"/>
  </r>
  <r>
    <n v="10567"/>
    <s v="Marta Raimundo"/>
    <x v="2"/>
    <x v="0"/>
    <m/>
    <m/>
    <m/>
    <m/>
    <m/>
    <m/>
    <x v="0"/>
    <x v="0"/>
    <s v=""/>
  </r>
  <r>
    <n v="10568"/>
    <m/>
    <x v="0"/>
    <x v="0"/>
    <m/>
    <m/>
    <m/>
    <m/>
    <m/>
    <m/>
    <x v="0"/>
    <x v="0"/>
    <s v=""/>
  </r>
  <r>
    <n v="10569"/>
    <s v="Nuno Caneco"/>
    <x v="1"/>
    <x v="0"/>
    <m/>
    <m/>
    <m/>
    <s v="x"/>
    <m/>
    <m/>
    <x v="0"/>
    <x v="0"/>
    <s v="x"/>
  </r>
  <r>
    <n v="10570"/>
    <s v="Mª Cristina Antunes"/>
    <x v="2"/>
    <x v="0"/>
    <m/>
    <m/>
    <m/>
    <s v="x"/>
    <m/>
    <m/>
    <x v="0"/>
    <x v="0"/>
    <s v="x"/>
  </r>
  <r>
    <n v="10571"/>
    <m/>
    <x v="0"/>
    <x v="0"/>
    <m/>
    <m/>
    <m/>
    <m/>
    <m/>
    <m/>
    <x v="0"/>
    <x v="0"/>
    <s v=""/>
  </r>
  <r>
    <n v="10572"/>
    <s v="Vanessa Seco"/>
    <x v="0"/>
    <x v="0"/>
    <m/>
    <m/>
    <m/>
    <m/>
    <m/>
    <m/>
    <x v="0"/>
    <x v="0"/>
    <s v=""/>
  </r>
  <r>
    <n v="10573"/>
    <s v="Ana Valdez"/>
    <x v="0"/>
    <x v="0"/>
    <m/>
    <m/>
    <m/>
    <m/>
    <m/>
    <m/>
    <x v="0"/>
    <x v="0"/>
    <s v=""/>
  </r>
  <r>
    <n v="10574"/>
    <m/>
    <x v="0"/>
    <x v="0"/>
    <m/>
    <m/>
    <m/>
    <m/>
    <m/>
    <m/>
    <x v="0"/>
    <x v="0"/>
    <s v=""/>
  </r>
  <r>
    <n v="10575"/>
    <s v="Lara Heijboer"/>
    <x v="0"/>
    <x v="0"/>
    <m/>
    <m/>
    <m/>
    <m/>
    <m/>
    <m/>
    <x v="0"/>
    <x v="0"/>
    <s v=""/>
  </r>
  <r>
    <n v="10576"/>
    <s v="Rui Ferreira"/>
    <x v="1"/>
    <x v="0"/>
    <m/>
    <m/>
    <m/>
    <s v="x"/>
    <m/>
    <m/>
    <x v="0"/>
    <x v="0"/>
    <s v="x"/>
  </r>
  <r>
    <n v="10577"/>
    <s v="Francisco Nascimento"/>
    <x v="1"/>
    <x v="0"/>
    <m/>
    <m/>
    <m/>
    <s v="x"/>
    <m/>
    <m/>
    <x v="0"/>
    <x v="0"/>
    <s v="x"/>
  </r>
  <r>
    <n v="10578"/>
    <m/>
    <x v="0"/>
    <x v="0"/>
    <m/>
    <m/>
    <m/>
    <m/>
    <m/>
    <m/>
    <x v="0"/>
    <x v="0"/>
    <s v=""/>
  </r>
  <r>
    <n v="10579"/>
    <s v="Rodrigo Mariano"/>
    <x v="1"/>
    <x v="1"/>
    <m/>
    <m/>
    <m/>
    <m/>
    <m/>
    <m/>
    <x v="9"/>
    <x v="4"/>
    <s v="x"/>
  </r>
  <r>
    <n v="10580"/>
    <m/>
    <x v="0"/>
    <x v="0"/>
    <m/>
    <m/>
    <m/>
    <m/>
    <m/>
    <m/>
    <x v="0"/>
    <x v="0"/>
    <s v=""/>
  </r>
  <r>
    <n v="10581"/>
    <m/>
    <x v="0"/>
    <x v="0"/>
    <m/>
    <m/>
    <m/>
    <m/>
    <m/>
    <m/>
    <x v="0"/>
    <x v="0"/>
    <s v=""/>
  </r>
  <r>
    <n v="10582"/>
    <s v="Miriam Klein"/>
    <x v="0"/>
    <x v="0"/>
    <m/>
    <m/>
    <m/>
    <m/>
    <m/>
    <m/>
    <x v="0"/>
    <x v="0"/>
    <s v=""/>
  </r>
  <r>
    <n v="10583"/>
    <s v="Madalena Fonseca"/>
    <x v="2"/>
    <x v="1"/>
    <m/>
    <m/>
    <s v="x"/>
    <s v="x"/>
    <s v="x"/>
    <s v="x"/>
    <x v="4"/>
    <x v="1"/>
    <s v="x"/>
  </r>
  <r>
    <n v="10584"/>
    <m/>
    <x v="0"/>
    <x v="0"/>
    <m/>
    <m/>
    <m/>
    <m/>
    <m/>
    <m/>
    <x v="0"/>
    <x v="0"/>
    <s v=""/>
  </r>
  <r>
    <n v="10585"/>
    <m/>
    <x v="0"/>
    <x v="0"/>
    <m/>
    <m/>
    <m/>
    <m/>
    <m/>
    <m/>
    <x v="0"/>
    <x v="0"/>
    <s v=""/>
  </r>
  <r>
    <n v="10586"/>
    <m/>
    <x v="0"/>
    <x v="0"/>
    <m/>
    <m/>
    <m/>
    <m/>
    <m/>
    <m/>
    <x v="0"/>
    <x v="0"/>
    <s v=""/>
  </r>
  <r>
    <n v="10587"/>
    <m/>
    <x v="0"/>
    <x v="0"/>
    <m/>
    <m/>
    <m/>
    <m/>
    <m/>
    <m/>
    <x v="0"/>
    <x v="0"/>
    <s v=""/>
  </r>
  <r>
    <n v="10588"/>
    <m/>
    <x v="0"/>
    <x v="0"/>
    <m/>
    <m/>
    <m/>
    <m/>
    <m/>
    <m/>
    <x v="0"/>
    <x v="0"/>
    <s v=""/>
  </r>
  <r>
    <n v="10589"/>
    <m/>
    <x v="0"/>
    <x v="0"/>
    <m/>
    <m/>
    <m/>
    <m/>
    <m/>
    <m/>
    <x v="0"/>
    <x v="0"/>
    <s v=""/>
  </r>
  <r>
    <n v="10590"/>
    <m/>
    <x v="0"/>
    <x v="0"/>
    <m/>
    <m/>
    <m/>
    <m/>
    <m/>
    <m/>
    <x v="0"/>
    <x v="0"/>
    <s v=""/>
  </r>
  <r>
    <n v="10591"/>
    <m/>
    <x v="0"/>
    <x v="0"/>
    <m/>
    <m/>
    <m/>
    <m/>
    <m/>
    <m/>
    <x v="0"/>
    <x v="0"/>
    <s v=""/>
  </r>
  <r>
    <n v="10592"/>
    <m/>
    <x v="0"/>
    <x v="0"/>
    <m/>
    <m/>
    <m/>
    <m/>
    <m/>
    <m/>
    <x v="0"/>
    <x v="0"/>
    <s v=""/>
  </r>
  <r>
    <n v="10593"/>
    <m/>
    <x v="0"/>
    <x v="0"/>
    <m/>
    <m/>
    <m/>
    <m/>
    <m/>
    <m/>
    <x v="0"/>
    <x v="0"/>
    <s v=""/>
  </r>
  <r>
    <n v="10594"/>
    <m/>
    <x v="0"/>
    <x v="0"/>
    <m/>
    <m/>
    <m/>
    <m/>
    <m/>
    <m/>
    <x v="0"/>
    <x v="0"/>
    <s v=""/>
  </r>
  <r>
    <n v="10595"/>
    <m/>
    <x v="0"/>
    <x v="0"/>
    <m/>
    <m/>
    <m/>
    <m/>
    <m/>
    <m/>
    <x v="0"/>
    <x v="0"/>
    <s v=""/>
  </r>
  <r>
    <n v="10596"/>
    <s v="Nikolett Ásványi"/>
    <x v="0"/>
    <x v="0"/>
    <m/>
    <m/>
    <m/>
    <m/>
    <m/>
    <m/>
    <x v="0"/>
    <x v="0"/>
    <s v=""/>
  </r>
  <r>
    <n v="10597"/>
    <s v="João Neves"/>
    <x v="1"/>
    <x v="1"/>
    <m/>
    <m/>
    <m/>
    <s v="x"/>
    <m/>
    <m/>
    <x v="6"/>
    <x v="4"/>
    <s v="x"/>
  </r>
  <r>
    <n v="10598"/>
    <s v="João Gonçalves"/>
    <x v="1"/>
    <x v="1"/>
    <m/>
    <m/>
    <m/>
    <s v="x"/>
    <m/>
    <m/>
    <x v="6"/>
    <x v="1"/>
    <s v="x"/>
  </r>
  <r>
    <n v="10599"/>
    <s v="Beatriz Rações"/>
    <x v="2"/>
    <x v="1"/>
    <m/>
    <m/>
    <m/>
    <s v="x"/>
    <m/>
    <m/>
    <x v="8"/>
    <x v="4"/>
    <s v="x"/>
  </r>
  <r>
    <n v="10600"/>
    <s v="Dinis Magalhães"/>
    <x v="0"/>
    <x v="0"/>
    <m/>
    <m/>
    <m/>
    <m/>
    <m/>
    <m/>
    <x v="0"/>
    <x v="0"/>
    <s v=""/>
  </r>
  <r>
    <n v="10601"/>
    <s v="João Mateus"/>
    <x v="1"/>
    <x v="1"/>
    <m/>
    <m/>
    <m/>
    <s v="x"/>
    <m/>
    <m/>
    <x v="1"/>
    <x v="1"/>
    <s v="x"/>
  </r>
  <r>
    <n v="10602"/>
    <s v="Mª Rosário Barbosa"/>
    <x v="2"/>
    <x v="0"/>
    <m/>
    <m/>
    <m/>
    <m/>
    <m/>
    <m/>
    <x v="0"/>
    <x v="0"/>
    <s v=""/>
  </r>
  <r>
    <n v="10603"/>
    <s v="Pedro Beato"/>
    <x v="0"/>
    <x v="0"/>
    <m/>
    <m/>
    <m/>
    <m/>
    <m/>
    <m/>
    <x v="0"/>
    <x v="0"/>
    <s v=""/>
  </r>
  <r>
    <n v="10604"/>
    <s v="Afonso Silva"/>
    <x v="1"/>
    <x v="0"/>
    <m/>
    <m/>
    <m/>
    <s v="x"/>
    <m/>
    <m/>
    <x v="0"/>
    <x v="0"/>
    <s v="x"/>
  </r>
  <r>
    <n v="10605"/>
    <s v="Inês Fernandes"/>
    <x v="2"/>
    <x v="0"/>
    <m/>
    <m/>
    <m/>
    <m/>
    <m/>
    <m/>
    <x v="0"/>
    <x v="0"/>
    <s v=""/>
  </r>
  <r>
    <n v="10606"/>
    <s v="Phelipe Pires"/>
    <x v="0"/>
    <x v="0"/>
    <m/>
    <m/>
    <m/>
    <m/>
    <m/>
    <m/>
    <x v="0"/>
    <x v="0"/>
    <s v=""/>
  </r>
  <r>
    <n v="10607"/>
    <s v="Leonor Helena"/>
    <x v="0"/>
    <x v="0"/>
    <m/>
    <m/>
    <m/>
    <m/>
    <m/>
    <m/>
    <x v="0"/>
    <x v="0"/>
    <s v=""/>
  </r>
  <r>
    <n v="10608"/>
    <s v="Luís Pires"/>
    <x v="0"/>
    <x v="0"/>
    <m/>
    <m/>
    <m/>
    <m/>
    <m/>
    <m/>
    <x v="0"/>
    <x v="0"/>
    <s v=""/>
  </r>
  <r>
    <n v="10609"/>
    <m/>
    <x v="0"/>
    <x v="0"/>
    <m/>
    <m/>
    <m/>
    <m/>
    <m/>
    <m/>
    <x v="0"/>
    <x v="0"/>
    <s v=""/>
  </r>
  <r>
    <n v="10610"/>
    <m/>
    <x v="0"/>
    <x v="0"/>
    <m/>
    <m/>
    <m/>
    <m/>
    <m/>
    <m/>
    <x v="0"/>
    <x v="0"/>
    <s v=""/>
  </r>
  <r>
    <n v="10611"/>
    <m/>
    <x v="0"/>
    <x v="0"/>
    <m/>
    <m/>
    <m/>
    <m/>
    <m/>
    <m/>
    <x v="0"/>
    <x v="0"/>
    <s v=""/>
  </r>
  <r>
    <n v="10612"/>
    <m/>
    <x v="0"/>
    <x v="0"/>
    <m/>
    <m/>
    <m/>
    <m/>
    <m/>
    <m/>
    <x v="0"/>
    <x v="0"/>
    <s v=""/>
  </r>
  <r>
    <n v="10613"/>
    <s v="Jorg  Korving"/>
    <x v="0"/>
    <x v="0"/>
    <m/>
    <m/>
    <m/>
    <m/>
    <m/>
    <m/>
    <x v="0"/>
    <x v="0"/>
    <s v=""/>
  </r>
  <r>
    <n v="10614"/>
    <s v="Inês Antunes"/>
    <x v="2"/>
    <x v="1"/>
    <m/>
    <m/>
    <m/>
    <s v="x"/>
    <m/>
    <m/>
    <x v="5"/>
    <x v="1"/>
    <s v="x"/>
  </r>
  <r>
    <n v="10615"/>
    <s v="Luís Bicho"/>
    <x v="1"/>
    <x v="1"/>
    <m/>
    <m/>
    <m/>
    <m/>
    <m/>
    <m/>
    <x v="8"/>
    <x v="4"/>
    <s v="x"/>
  </r>
  <r>
    <n v="10616"/>
    <m/>
    <x v="0"/>
    <x v="0"/>
    <m/>
    <m/>
    <m/>
    <m/>
    <m/>
    <m/>
    <x v="0"/>
    <x v="0"/>
    <s v=""/>
  </r>
  <r>
    <n v="10617"/>
    <s v="João Vicente"/>
    <x v="1"/>
    <x v="0"/>
    <m/>
    <m/>
    <m/>
    <m/>
    <m/>
    <m/>
    <x v="0"/>
    <x v="0"/>
    <s v=""/>
  </r>
  <r>
    <n v="10618"/>
    <s v="Francisco Franco"/>
    <x v="0"/>
    <x v="0"/>
    <m/>
    <m/>
    <m/>
    <m/>
    <m/>
    <m/>
    <x v="0"/>
    <x v="0"/>
    <s v=""/>
  </r>
  <r>
    <n v="10619"/>
    <s v="José Nuno Santos"/>
    <x v="0"/>
    <x v="0"/>
    <m/>
    <m/>
    <m/>
    <m/>
    <m/>
    <m/>
    <x v="0"/>
    <x v="0"/>
    <s v=""/>
  </r>
  <r>
    <n v="10620"/>
    <m/>
    <x v="0"/>
    <x v="0"/>
    <m/>
    <m/>
    <m/>
    <m/>
    <m/>
    <m/>
    <x v="0"/>
    <x v="0"/>
    <s v=""/>
  </r>
  <r>
    <n v="10621"/>
    <m/>
    <x v="0"/>
    <x v="0"/>
    <m/>
    <m/>
    <m/>
    <m/>
    <m/>
    <m/>
    <x v="0"/>
    <x v="0"/>
    <s v=""/>
  </r>
  <r>
    <n v="10622"/>
    <m/>
    <x v="0"/>
    <x v="0"/>
    <m/>
    <m/>
    <m/>
    <m/>
    <m/>
    <m/>
    <x v="0"/>
    <x v="0"/>
    <s v=""/>
  </r>
  <r>
    <n v="10623"/>
    <m/>
    <x v="0"/>
    <x v="0"/>
    <m/>
    <m/>
    <m/>
    <m/>
    <m/>
    <m/>
    <x v="0"/>
    <x v="0"/>
    <s v=""/>
  </r>
  <r>
    <n v="10624"/>
    <s v="António Batista"/>
    <x v="1"/>
    <x v="1"/>
    <m/>
    <m/>
    <m/>
    <s v="x"/>
    <m/>
    <m/>
    <x v="7"/>
    <x v="3"/>
    <s v="x"/>
  </r>
  <r>
    <n v="10625"/>
    <m/>
    <x v="0"/>
    <x v="0"/>
    <m/>
    <m/>
    <m/>
    <m/>
    <m/>
    <m/>
    <x v="0"/>
    <x v="0"/>
    <s v=""/>
  </r>
  <r>
    <n v="10626"/>
    <s v="André Berjano"/>
    <x v="1"/>
    <x v="1"/>
    <m/>
    <m/>
    <m/>
    <s v="x"/>
    <m/>
    <m/>
    <x v="3"/>
    <x v="1"/>
    <s v="x"/>
  </r>
  <r>
    <n v="10627"/>
    <m/>
    <x v="0"/>
    <x v="0"/>
    <m/>
    <m/>
    <m/>
    <m/>
    <m/>
    <m/>
    <x v="0"/>
    <x v="0"/>
    <s v=""/>
  </r>
  <r>
    <n v="10628"/>
    <m/>
    <x v="0"/>
    <x v="0"/>
    <m/>
    <m/>
    <m/>
    <m/>
    <m/>
    <m/>
    <x v="0"/>
    <x v="0"/>
    <s v=""/>
  </r>
  <r>
    <n v="10629"/>
    <m/>
    <x v="0"/>
    <x v="0"/>
    <m/>
    <m/>
    <m/>
    <m/>
    <m/>
    <m/>
    <x v="0"/>
    <x v="0"/>
    <s v=""/>
  </r>
  <r>
    <n v="10630"/>
    <m/>
    <x v="0"/>
    <x v="0"/>
    <m/>
    <m/>
    <m/>
    <m/>
    <m/>
    <m/>
    <x v="0"/>
    <x v="0"/>
    <s v=""/>
  </r>
  <r>
    <n v="10631"/>
    <m/>
    <x v="0"/>
    <x v="0"/>
    <m/>
    <m/>
    <m/>
    <m/>
    <m/>
    <m/>
    <x v="0"/>
    <x v="0"/>
    <s v=""/>
  </r>
  <r>
    <n v="10632"/>
    <m/>
    <x v="0"/>
    <x v="0"/>
    <m/>
    <m/>
    <m/>
    <m/>
    <m/>
    <m/>
    <x v="0"/>
    <x v="0"/>
    <s v=""/>
  </r>
  <r>
    <n v="10633"/>
    <m/>
    <x v="0"/>
    <x v="0"/>
    <m/>
    <m/>
    <m/>
    <m/>
    <m/>
    <m/>
    <x v="0"/>
    <x v="0"/>
    <s v=""/>
  </r>
  <r>
    <n v="10634"/>
    <m/>
    <x v="0"/>
    <x v="0"/>
    <m/>
    <m/>
    <m/>
    <m/>
    <m/>
    <m/>
    <x v="0"/>
    <x v="0"/>
    <s v=""/>
  </r>
  <r>
    <n v="10635"/>
    <m/>
    <x v="0"/>
    <x v="0"/>
    <m/>
    <m/>
    <m/>
    <m/>
    <m/>
    <m/>
    <x v="0"/>
    <x v="0"/>
    <s v=""/>
  </r>
  <r>
    <n v="10636"/>
    <m/>
    <x v="0"/>
    <x v="0"/>
    <m/>
    <m/>
    <m/>
    <m/>
    <m/>
    <m/>
    <x v="0"/>
    <x v="0"/>
    <s v=""/>
  </r>
  <r>
    <n v="10637"/>
    <m/>
    <x v="0"/>
    <x v="0"/>
    <m/>
    <m/>
    <m/>
    <m/>
    <m/>
    <m/>
    <x v="0"/>
    <x v="0"/>
    <s v=""/>
  </r>
  <r>
    <n v="10638"/>
    <m/>
    <x v="0"/>
    <x v="0"/>
    <m/>
    <m/>
    <m/>
    <m/>
    <m/>
    <m/>
    <x v="0"/>
    <x v="0"/>
    <s v=""/>
  </r>
  <r>
    <n v="10639"/>
    <m/>
    <x v="0"/>
    <x v="0"/>
    <m/>
    <m/>
    <m/>
    <m/>
    <m/>
    <m/>
    <x v="0"/>
    <x v="0"/>
    <s v=""/>
  </r>
  <r>
    <n v="10640"/>
    <m/>
    <x v="0"/>
    <x v="0"/>
    <m/>
    <m/>
    <m/>
    <m/>
    <m/>
    <m/>
    <x v="0"/>
    <x v="0"/>
    <s v=""/>
  </r>
  <r>
    <n v="10641"/>
    <m/>
    <x v="0"/>
    <x v="0"/>
    <m/>
    <m/>
    <m/>
    <m/>
    <m/>
    <m/>
    <x v="0"/>
    <x v="0"/>
    <s v=""/>
  </r>
  <r>
    <n v="10642"/>
    <m/>
    <x v="0"/>
    <x v="0"/>
    <m/>
    <m/>
    <m/>
    <m/>
    <m/>
    <m/>
    <x v="0"/>
    <x v="0"/>
    <s v=""/>
  </r>
  <r>
    <n v="10643"/>
    <m/>
    <x v="0"/>
    <x v="0"/>
    <m/>
    <m/>
    <m/>
    <m/>
    <m/>
    <m/>
    <x v="0"/>
    <x v="0"/>
    <s v=""/>
  </r>
  <r>
    <n v="10644"/>
    <s v="António Lemos"/>
    <x v="1"/>
    <x v="1"/>
    <m/>
    <m/>
    <m/>
    <s v="x"/>
    <m/>
    <m/>
    <x v="7"/>
    <x v="2"/>
    <s v="x"/>
  </r>
  <r>
    <n v="10645"/>
    <s v="André Costa"/>
    <x v="0"/>
    <x v="0"/>
    <m/>
    <m/>
    <m/>
    <m/>
    <m/>
    <m/>
    <x v="0"/>
    <x v="0"/>
    <s v=""/>
  </r>
  <r>
    <n v="10646"/>
    <m/>
    <x v="0"/>
    <x v="0"/>
    <m/>
    <m/>
    <m/>
    <m/>
    <m/>
    <m/>
    <x v="0"/>
    <x v="0"/>
    <s v=""/>
  </r>
  <r>
    <n v="10647"/>
    <s v="Miguel Valente"/>
    <x v="1"/>
    <x v="0"/>
    <m/>
    <m/>
    <m/>
    <m/>
    <m/>
    <m/>
    <x v="0"/>
    <x v="0"/>
    <s v=""/>
  </r>
  <r>
    <n v="10648"/>
    <s v="Carolina Gonçalves"/>
    <x v="0"/>
    <x v="0"/>
    <m/>
    <m/>
    <m/>
    <m/>
    <m/>
    <m/>
    <x v="0"/>
    <x v="0"/>
    <s v=""/>
  </r>
  <r>
    <n v="10649"/>
    <s v="Tomás Campos"/>
    <x v="0"/>
    <x v="0"/>
    <m/>
    <m/>
    <m/>
    <m/>
    <m/>
    <m/>
    <x v="0"/>
    <x v="0"/>
    <s v=""/>
  </r>
  <r>
    <n v="10650"/>
    <s v="João Campos"/>
    <x v="0"/>
    <x v="0"/>
    <m/>
    <m/>
    <m/>
    <m/>
    <m/>
    <m/>
    <x v="0"/>
    <x v="0"/>
    <s v=""/>
  </r>
  <r>
    <n v="10651"/>
    <m/>
    <x v="0"/>
    <x v="0"/>
    <m/>
    <m/>
    <m/>
    <m/>
    <m/>
    <m/>
    <x v="0"/>
    <x v="0"/>
    <s v=""/>
  </r>
  <r>
    <n v="10652"/>
    <s v="Mariana Ribeiro"/>
    <x v="2"/>
    <x v="1"/>
    <m/>
    <m/>
    <m/>
    <s v="x"/>
    <m/>
    <m/>
    <x v="7"/>
    <x v="1"/>
    <s v="x"/>
  </r>
  <r>
    <n v="10653"/>
    <s v="Miguel Ribeiro"/>
    <x v="1"/>
    <x v="1"/>
    <m/>
    <m/>
    <m/>
    <s v="x"/>
    <m/>
    <m/>
    <x v="7"/>
    <x v="2"/>
    <s v="x"/>
  </r>
  <r>
    <n v="10654"/>
    <m/>
    <x v="0"/>
    <x v="0"/>
    <m/>
    <m/>
    <m/>
    <m/>
    <m/>
    <m/>
    <x v="0"/>
    <x v="0"/>
    <s v=""/>
  </r>
  <r>
    <n v="10655"/>
    <m/>
    <x v="0"/>
    <x v="0"/>
    <m/>
    <m/>
    <m/>
    <m/>
    <m/>
    <m/>
    <x v="0"/>
    <x v="0"/>
    <s v=""/>
  </r>
  <r>
    <n v="10656"/>
    <m/>
    <x v="0"/>
    <x v="0"/>
    <m/>
    <m/>
    <m/>
    <m/>
    <m/>
    <m/>
    <x v="0"/>
    <x v="0"/>
    <s v=""/>
  </r>
  <r>
    <n v="10657"/>
    <m/>
    <x v="0"/>
    <x v="0"/>
    <m/>
    <m/>
    <m/>
    <m/>
    <m/>
    <m/>
    <x v="0"/>
    <x v="0"/>
    <s v=""/>
  </r>
  <r>
    <n v="10658"/>
    <m/>
    <x v="0"/>
    <x v="0"/>
    <m/>
    <m/>
    <m/>
    <m/>
    <m/>
    <m/>
    <x v="0"/>
    <x v="0"/>
    <s v=""/>
  </r>
  <r>
    <n v="10659"/>
    <m/>
    <x v="0"/>
    <x v="0"/>
    <m/>
    <m/>
    <m/>
    <m/>
    <m/>
    <m/>
    <x v="0"/>
    <x v="0"/>
    <s v=""/>
  </r>
  <r>
    <n v="10660"/>
    <m/>
    <x v="0"/>
    <x v="0"/>
    <m/>
    <m/>
    <m/>
    <m/>
    <m/>
    <m/>
    <x v="0"/>
    <x v="0"/>
    <s v=""/>
  </r>
  <r>
    <n v="10661"/>
    <s v="Manuel Duarte"/>
    <x v="1"/>
    <x v="1"/>
    <m/>
    <m/>
    <m/>
    <s v="x"/>
    <m/>
    <m/>
    <x v="7"/>
    <x v="2"/>
    <s v="x"/>
  </r>
  <r>
    <n v="10662"/>
    <s v="João Batista"/>
    <x v="1"/>
    <x v="1"/>
    <m/>
    <m/>
    <m/>
    <s v="x"/>
    <m/>
    <m/>
    <x v="7"/>
    <x v="2"/>
    <s v="x"/>
  </r>
  <r>
    <n v="10663"/>
    <s v="Tomás Vasconcelos"/>
    <x v="0"/>
    <x v="0"/>
    <m/>
    <m/>
    <m/>
    <m/>
    <m/>
    <m/>
    <x v="0"/>
    <x v="0"/>
    <s v=""/>
  </r>
  <r>
    <n v="10664"/>
    <m/>
    <x v="0"/>
    <x v="0"/>
    <m/>
    <m/>
    <m/>
    <m/>
    <m/>
    <m/>
    <x v="0"/>
    <x v="0"/>
    <s v=""/>
  </r>
  <r>
    <n v="10665"/>
    <s v="Ana Teresa Nascimento"/>
    <x v="0"/>
    <x v="0"/>
    <m/>
    <m/>
    <m/>
    <m/>
    <m/>
    <m/>
    <x v="0"/>
    <x v="0"/>
    <s v=""/>
  </r>
  <r>
    <n v="10666"/>
    <s v="Luís Ferreira"/>
    <x v="0"/>
    <x v="0"/>
    <m/>
    <m/>
    <m/>
    <m/>
    <m/>
    <m/>
    <x v="0"/>
    <x v="0"/>
    <s v=""/>
  </r>
  <r>
    <n v="10667"/>
    <m/>
    <x v="0"/>
    <x v="0"/>
    <m/>
    <m/>
    <m/>
    <m/>
    <m/>
    <m/>
    <x v="0"/>
    <x v="0"/>
    <s v=""/>
  </r>
  <r>
    <n v="10668"/>
    <s v="Matilde Lopes"/>
    <x v="2"/>
    <x v="1"/>
    <m/>
    <m/>
    <m/>
    <s v="x"/>
    <m/>
    <m/>
    <x v="4"/>
    <x v="5"/>
    <s v="x"/>
  </r>
  <r>
    <n v="10669"/>
    <s v="Miguel Noronha"/>
    <x v="1"/>
    <x v="1"/>
    <m/>
    <m/>
    <m/>
    <s v="x"/>
    <m/>
    <m/>
    <x v="1"/>
    <x v="3"/>
    <s v="x"/>
  </r>
  <r>
    <n v="10670"/>
    <m/>
    <x v="0"/>
    <x v="0"/>
    <m/>
    <m/>
    <m/>
    <m/>
    <m/>
    <m/>
    <x v="0"/>
    <x v="0"/>
    <s v=""/>
  </r>
  <r>
    <n v="10671"/>
    <s v="Stefan Kwant "/>
    <x v="0"/>
    <x v="0"/>
    <m/>
    <m/>
    <m/>
    <m/>
    <m/>
    <m/>
    <x v="0"/>
    <x v="0"/>
    <s v=""/>
  </r>
  <r>
    <n v="10672"/>
    <m/>
    <x v="0"/>
    <x v="0"/>
    <m/>
    <m/>
    <m/>
    <m/>
    <m/>
    <m/>
    <x v="0"/>
    <x v="0"/>
    <s v=""/>
  </r>
  <r>
    <n v="10673"/>
    <s v="Inês Carvalho"/>
    <x v="0"/>
    <x v="0"/>
    <m/>
    <m/>
    <m/>
    <m/>
    <m/>
    <m/>
    <x v="0"/>
    <x v="0"/>
    <s v=""/>
  </r>
  <r>
    <n v="10674"/>
    <s v="Madalena Tanqueiro"/>
    <x v="2"/>
    <x v="1"/>
    <m/>
    <m/>
    <m/>
    <s v="x"/>
    <m/>
    <m/>
    <x v="7"/>
    <x v="1"/>
    <s v="x"/>
  </r>
  <r>
    <n v="10675"/>
    <s v="Duarte Clemente"/>
    <x v="0"/>
    <x v="0"/>
    <m/>
    <m/>
    <m/>
    <m/>
    <m/>
    <m/>
    <x v="0"/>
    <x v="0"/>
    <s v=""/>
  </r>
  <r>
    <n v="10676"/>
    <s v="Eduardo Monteiro"/>
    <x v="1"/>
    <x v="1"/>
    <m/>
    <m/>
    <m/>
    <m/>
    <m/>
    <m/>
    <x v="4"/>
    <x v="5"/>
    <s v="x"/>
  </r>
  <r>
    <n v="10677"/>
    <m/>
    <x v="0"/>
    <x v="0"/>
    <m/>
    <m/>
    <m/>
    <m/>
    <m/>
    <m/>
    <x v="0"/>
    <x v="0"/>
    <s v=""/>
  </r>
  <r>
    <n v="10678"/>
    <m/>
    <x v="0"/>
    <x v="0"/>
    <m/>
    <m/>
    <m/>
    <m/>
    <m/>
    <m/>
    <x v="0"/>
    <x v="0"/>
    <s v=""/>
  </r>
  <r>
    <n v="10679"/>
    <s v="Inês Rodrigues"/>
    <x v="2"/>
    <x v="0"/>
    <m/>
    <m/>
    <m/>
    <m/>
    <m/>
    <m/>
    <x v="0"/>
    <x v="0"/>
    <s v=""/>
  </r>
  <r>
    <n v="10680"/>
    <s v="Cássia Ribeiro"/>
    <x v="0"/>
    <x v="0"/>
    <m/>
    <m/>
    <m/>
    <m/>
    <m/>
    <m/>
    <x v="0"/>
    <x v="0"/>
    <s v=""/>
  </r>
  <r>
    <n v="10681"/>
    <s v="Madalena Soares"/>
    <x v="2"/>
    <x v="1"/>
    <m/>
    <m/>
    <m/>
    <s v="x"/>
    <m/>
    <m/>
    <x v="7"/>
    <x v="1"/>
    <s v="x"/>
  </r>
  <r>
    <n v="10682"/>
    <m/>
    <x v="0"/>
    <x v="0"/>
    <m/>
    <m/>
    <m/>
    <m/>
    <m/>
    <m/>
    <x v="0"/>
    <x v="0"/>
    <s v=""/>
  </r>
  <r>
    <n v="10683"/>
    <m/>
    <x v="0"/>
    <x v="0"/>
    <m/>
    <m/>
    <m/>
    <m/>
    <m/>
    <m/>
    <x v="0"/>
    <x v="0"/>
    <s v=""/>
  </r>
  <r>
    <n v="10684"/>
    <s v="Marta Ruivo"/>
    <x v="2"/>
    <x v="0"/>
    <m/>
    <m/>
    <m/>
    <s v="x"/>
    <m/>
    <m/>
    <x v="0"/>
    <x v="0"/>
    <s v="x"/>
  </r>
  <r>
    <n v="10685"/>
    <s v="Ricardo Jorge"/>
    <x v="1"/>
    <x v="1"/>
    <m/>
    <m/>
    <m/>
    <s v="x"/>
    <m/>
    <m/>
    <x v="4"/>
    <x v="5"/>
    <s v="x"/>
  </r>
  <r>
    <n v="10686"/>
    <s v="Vicente Batalha"/>
    <x v="0"/>
    <x v="0"/>
    <m/>
    <m/>
    <m/>
    <m/>
    <m/>
    <m/>
    <x v="0"/>
    <x v="0"/>
    <s v=""/>
  </r>
  <r>
    <n v="10687"/>
    <s v="Henrique Alves"/>
    <x v="0"/>
    <x v="0"/>
    <m/>
    <m/>
    <m/>
    <m/>
    <m/>
    <m/>
    <x v="0"/>
    <x v="0"/>
    <s v=""/>
  </r>
  <r>
    <n v="10688"/>
    <s v="Gonçalo Maia"/>
    <x v="1"/>
    <x v="1"/>
    <m/>
    <m/>
    <m/>
    <s v="x"/>
    <m/>
    <m/>
    <x v="9"/>
    <x v="4"/>
    <s v="x"/>
  </r>
  <r>
    <n v="10689"/>
    <s v="Vicente Melo"/>
    <x v="1"/>
    <x v="1"/>
    <m/>
    <m/>
    <m/>
    <s v="x"/>
    <m/>
    <m/>
    <x v="3"/>
    <x v="1"/>
    <s v="x"/>
  </r>
  <r>
    <n v="10690"/>
    <s v="Mariana Cunha"/>
    <x v="2"/>
    <x v="1"/>
    <m/>
    <m/>
    <m/>
    <s v="x"/>
    <m/>
    <m/>
    <x v="3"/>
    <x v="1"/>
    <s v="x"/>
  </r>
  <r>
    <n v="10691"/>
    <s v="Martim Henriques"/>
    <x v="1"/>
    <x v="1"/>
    <m/>
    <m/>
    <m/>
    <m/>
    <m/>
    <m/>
    <x v="7"/>
    <x v="2"/>
    <s v="x"/>
  </r>
  <r>
    <n v="10692"/>
    <s v="Sofia Castro"/>
    <x v="2"/>
    <x v="1"/>
    <m/>
    <m/>
    <m/>
    <s v="x"/>
    <m/>
    <m/>
    <x v="7"/>
    <x v="3"/>
    <s v="x"/>
  </r>
  <r>
    <n v="10693"/>
    <m/>
    <x v="0"/>
    <x v="0"/>
    <m/>
    <m/>
    <m/>
    <m/>
    <m/>
    <m/>
    <x v="0"/>
    <x v="0"/>
    <s v=""/>
  </r>
  <r>
    <n v="10694"/>
    <m/>
    <x v="0"/>
    <x v="0"/>
    <m/>
    <m/>
    <m/>
    <m/>
    <m/>
    <m/>
    <x v="0"/>
    <x v="0"/>
    <s v=""/>
  </r>
  <r>
    <n v="10695"/>
    <s v="David Marques"/>
    <x v="1"/>
    <x v="0"/>
    <m/>
    <m/>
    <m/>
    <m/>
    <m/>
    <m/>
    <x v="0"/>
    <x v="0"/>
    <s v=""/>
  </r>
  <r>
    <n v="10696"/>
    <s v="Filipe Pinto"/>
    <x v="0"/>
    <x v="0"/>
    <m/>
    <m/>
    <m/>
    <m/>
    <m/>
    <m/>
    <x v="0"/>
    <x v="0"/>
    <s v=""/>
  </r>
  <r>
    <n v="10697"/>
    <m/>
    <x v="0"/>
    <x v="0"/>
    <m/>
    <m/>
    <m/>
    <m/>
    <m/>
    <m/>
    <x v="0"/>
    <x v="0"/>
    <s v=""/>
  </r>
  <r>
    <n v="10698"/>
    <s v="Sofia Alão"/>
    <x v="2"/>
    <x v="1"/>
    <m/>
    <m/>
    <m/>
    <s v="x"/>
    <m/>
    <m/>
    <x v="9"/>
    <x v="1"/>
    <s v="x"/>
  </r>
  <r>
    <n v="10699"/>
    <s v="Diana R. Pereira"/>
    <x v="2"/>
    <x v="1"/>
    <m/>
    <m/>
    <m/>
    <s v="x"/>
    <m/>
    <m/>
    <x v="8"/>
    <x v="4"/>
    <s v="x"/>
  </r>
  <r>
    <n v="10700"/>
    <m/>
    <x v="0"/>
    <x v="0"/>
    <m/>
    <m/>
    <m/>
    <m/>
    <m/>
    <m/>
    <x v="0"/>
    <x v="0"/>
    <s v=""/>
  </r>
  <r>
    <n v="10701"/>
    <m/>
    <x v="0"/>
    <x v="0"/>
    <m/>
    <m/>
    <m/>
    <m/>
    <m/>
    <m/>
    <x v="0"/>
    <x v="0"/>
    <s v=""/>
  </r>
  <r>
    <n v="10702"/>
    <s v="Tatiana Florido"/>
    <x v="0"/>
    <x v="0"/>
    <m/>
    <m/>
    <m/>
    <m/>
    <m/>
    <m/>
    <x v="0"/>
    <x v="0"/>
    <s v=""/>
  </r>
  <r>
    <n v="10703"/>
    <s v="Leonardo Tomás"/>
    <x v="1"/>
    <x v="1"/>
    <s v="x"/>
    <m/>
    <m/>
    <s v="x"/>
    <m/>
    <m/>
    <x v="4"/>
    <x v="5"/>
    <s v="x"/>
  </r>
  <r>
    <n v="10704"/>
    <s v="Gonçalo Matos"/>
    <x v="1"/>
    <x v="1"/>
    <m/>
    <m/>
    <m/>
    <m/>
    <m/>
    <m/>
    <x v="6"/>
    <x v="1"/>
    <s v="x"/>
  </r>
  <r>
    <n v="10705"/>
    <s v="Rafael Custódio"/>
    <x v="2"/>
    <x v="0"/>
    <m/>
    <m/>
    <m/>
    <m/>
    <m/>
    <m/>
    <x v="0"/>
    <x v="0"/>
    <s v=""/>
  </r>
  <r>
    <n v="10706"/>
    <s v="Francisco Silva"/>
    <x v="1"/>
    <x v="1"/>
    <m/>
    <m/>
    <m/>
    <m/>
    <m/>
    <m/>
    <x v="6"/>
    <x v="1"/>
    <s v="x"/>
  </r>
  <r>
    <n v="10707"/>
    <s v="Pedro Fortuna"/>
    <x v="1"/>
    <x v="1"/>
    <m/>
    <m/>
    <m/>
    <s v="x"/>
    <m/>
    <m/>
    <x v="4"/>
    <x v="3"/>
    <s v="x"/>
  </r>
  <r>
    <n v="10708"/>
    <s v="Patrícia Carvalho"/>
    <x v="0"/>
    <x v="0"/>
    <m/>
    <m/>
    <m/>
    <m/>
    <m/>
    <m/>
    <x v="0"/>
    <x v="0"/>
    <s v=""/>
  </r>
  <r>
    <n v="10709"/>
    <s v="Maria Neves"/>
    <x v="2"/>
    <x v="1"/>
    <m/>
    <m/>
    <m/>
    <m/>
    <m/>
    <m/>
    <x v="1"/>
    <x v="3"/>
    <s v="x"/>
  </r>
  <r>
    <n v="10710"/>
    <m/>
    <x v="0"/>
    <x v="0"/>
    <m/>
    <m/>
    <m/>
    <m/>
    <m/>
    <m/>
    <x v="0"/>
    <x v="0"/>
    <s v=""/>
  </r>
  <r>
    <n v="10711"/>
    <s v="Sara Santos"/>
    <x v="2"/>
    <x v="1"/>
    <m/>
    <m/>
    <m/>
    <s v="x"/>
    <m/>
    <m/>
    <x v="1"/>
    <x v="3"/>
    <s v="x"/>
  </r>
  <r>
    <n v="10712"/>
    <s v="Gonçalo Antunes"/>
    <x v="1"/>
    <x v="1"/>
    <s v="x"/>
    <m/>
    <m/>
    <s v="x"/>
    <m/>
    <m/>
    <x v="4"/>
    <x v="5"/>
    <s v="x"/>
  </r>
  <r>
    <n v="10713"/>
    <s v="André Santos"/>
    <x v="1"/>
    <x v="1"/>
    <m/>
    <m/>
    <m/>
    <s v="x"/>
    <m/>
    <m/>
    <x v="1"/>
    <x v="1"/>
    <s v="x"/>
  </r>
  <r>
    <n v="10714"/>
    <m/>
    <x v="0"/>
    <x v="0"/>
    <m/>
    <m/>
    <m/>
    <m/>
    <m/>
    <m/>
    <x v="0"/>
    <x v="0"/>
    <s v=""/>
  </r>
  <r>
    <n v="10715"/>
    <s v="Rafael Cruz"/>
    <x v="1"/>
    <x v="1"/>
    <m/>
    <m/>
    <m/>
    <s v="x"/>
    <m/>
    <m/>
    <x v="5"/>
    <x v="1"/>
    <s v="x"/>
  </r>
  <r>
    <n v="10716"/>
    <s v="Nuno Vieira"/>
    <x v="0"/>
    <x v="0"/>
    <m/>
    <m/>
    <m/>
    <m/>
    <m/>
    <m/>
    <x v="0"/>
    <x v="0"/>
    <s v=""/>
  </r>
  <r>
    <n v="10717"/>
    <s v="Luís Silva"/>
    <x v="1"/>
    <x v="1"/>
    <m/>
    <m/>
    <m/>
    <s v="x"/>
    <m/>
    <m/>
    <x v="5"/>
    <x v="3"/>
    <s v="x"/>
  </r>
  <r>
    <n v="10718"/>
    <s v="Afonso Rodrigues"/>
    <x v="1"/>
    <x v="1"/>
    <m/>
    <m/>
    <m/>
    <s v="x"/>
    <m/>
    <m/>
    <x v="7"/>
    <x v="3"/>
    <s v="x"/>
  </r>
  <r>
    <n v="10719"/>
    <s v="Laura Oliveira"/>
    <x v="0"/>
    <x v="0"/>
    <m/>
    <m/>
    <m/>
    <m/>
    <m/>
    <m/>
    <x v="0"/>
    <x v="0"/>
    <s v=""/>
  </r>
  <r>
    <n v="10720"/>
    <m/>
    <x v="0"/>
    <x v="0"/>
    <m/>
    <m/>
    <m/>
    <m/>
    <m/>
    <m/>
    <x v="0"/>
    <x v="0"/>
    <s v=""/>
  </r>
  <r>
    <n v="10721"/>
    <m/>
    <x v="0"/>
    <x v="0"/>
    <m/>
    <m/>
    <m/>
    <m/>
    <m/>
    <m/>
    <x v="0"/>
    <x v="0"/>
    <s v=""/>
  </r>
  <r>
    <n v="10722"/>
    <s v="Julia Batista"/>
    <x v="2"/>
    <x v="1"/>
    <m/>
    <m/>
    <m/>
    <s v="x"/>
    <m/>
    <m/>
    <x v="1"/>
    <x v="4"/>
    <s v="x"/>
  </r>
  <r>
    <n v="10723"/>
    <s v="Milena Batista"/>
    <x v="2"/>
    <x v="1"/>
    <m/>
    <m/>
    <m/>
    <s v="x"/>
    <m/>
    <m/>
    <x v="1"/>
    <x v="3"/>
    <s v="x"/>
  </r>
  <r>
    <n v="10724"/>
    <m/>
    <x v="0"/>
    <x v="0"/>
    <m/>
    <m/>
    <m/>
    <m/>
    <m/>
    <m/>
    <x v="0"/>
    <x v="0"/>
    <s v=""/>
  </r>
  <r>
    <n v="10725"/>
    <s v="Diogo Matos"/>
    <x v="1"/>
    <x v="1"/>
    <m/>
    <m/>
    <m/>
    <m/>
    <m/>
    <m/>
    <x v="9"/>
    <x v="4"/>
    <s v="x"/>
  </r>
  <r>
    <n v="10726"/>
    <m/>
    <x v="0"/>
    <x v="0"/>
    <m/>
    <m/>
    <m/>
    <m/>
    <m/>
    <m/>
    <x v="0"/>
    <x v="0"/>
    <s v=""/>
  </r>
  <r>
    <n v="10727"/>
    <s v="Eduardo Baptista"/>
    <x v="0"/>
    <x v="0"/>
    <m/>
    <m/>
    <m/>
    <m/>
    <m/>
    <m/>
    <x v="0"/>
    <x v="0"/>
    <s v=""/>
  </r>
  <r>
    <n v="10728"/>
    <s v="Joana Santos"/>
    <x v="0"/>
    <x v="0"/>
    <m/>
    <m/>
    <m/>
    <m/>
    <m/>
    <m/>
    <x v="0"/>
    <x v="0"/>
    <s v=""/>
  </r>
  <r>
    <n v="10729"/>
    <s v="Rafael Inocêncio"/>
    <x v="1"/>
    <x v="0"/>
    <m/>
    <m/>
    <m/>
    <m/>
    <m/>
    <m/>
    <x v="0"/>
    <x v="0"/>
    <s v=""/>
  </r>
  <r>
    <n v="10730"/>
    <s v="Letícia Espada"/>
    <x v="2"/>
    <x v="1"/>
    <m/>
    <m/>
    <m/>
    <s v="x"/>
    <m/>
    <m/>
    <x v="2"/>
    <x v="1"/>
    <s v="x"/>
  </r>
  <r>
    <n v="10731"/>
    <s v="Nuno Pedro"/>
    <x v="1"/>
    <x v="1"/>
    <m/>
    <m/>
    <m/>
    <m/>
    <m/>
    <m/>
    <x v="4"/>
    <x v="5"/>
    <s v="x"/>
  </r>
  <r>
    <n v="10732"/>
    <s v="João Barreiros"/>
    <x v="1"/>
    <x v="1"/>
    <m/>
    <m/>
    <m/>
    <s v="x"/>
    <m/>
    <m/>
    <x v="4"/>
    <x v="5"/>
    <s v="x"/>
  </r>
  <r>
    <n v="10733"/>
    <s v="Madalena Matos"/>
    <x v="2"/>
    <x v="1"/>
    <m/>
    <m/>
    <s v="x"/>
    <s v="x"/>
    <s v="x"/>
    <s v="x"/>
    <x v="4"/>
    <x v="1"/>
    <s v="x"/>
  </r>
  <r>
    <n v="10734"/>
    <s v="Mª Inês Gomes"/>
    <x v="0"/>
    <x v="0"/>
    <m/>
    <m/>
    <m/>
    <m/>
    <m/>
    <m/>
    <x v="0"/>
    <x v="0"/>
    <s v=""/>
  </r>
  <r>
    <n v="10735"/>
    <s v="Inês Pedrosa"/>
    <x v="2"/>
    <x v="1"/>
    <m/>
    <m/>
    <m/>
    <s v="x"/>
    <m/>
    <m/>
    <x v="4"/>
    <x v="5"/>
    <s v="x"/>
  </r>
  <r>
    <n v="10736"/>
    <s v="Sara Joaquim"/>
    <x v="2"/>
    <x v="1"/>
    <m/>
    <m/>
    <m/>
    <m/>
    <m/>
    <m/>
    <x v="4"/>
    <x v="5"/>
    <s v="x"/>
  </r>
  <r>
    <n v="10737"/>
    <s v="Duarte Pereira"/>
    <x v="1"/>
    <x v="1"/>
    <m/>
    <m/>
    <m/>
    <s v="x"/>
    <m/>
    <m/>
    <x v="8"/>
    <x v="4"/>
    <s v="x"/>
  </r>
  <r>
    <n v="10738"/>
    <s v="David Miranda"/>
    <x v="1"/>
    <x v="1"/>
    <m/>
    <m/>
    <m/>
    <s v="x"/>
    <m/>
    <m/>
    <x v="7"/>
    <x v="3"/>
    <s v="x"/>
  </r>
  <r>
    <n v="10739"/>
    <m/>
    <x v="0"/>
    <x v="0"/>
    <m/>
    <m/>
    <m/>
    <m/>
    <m/>
    <m/>
    <x v="0"/>
    <x v="0"/>
    <s v=""/>
  </r>
  <r>
    <n v="10740"/>
    <s v="Lariel Mateo"/>
    <x v="2"/>
    <x v="1"/>
    <m/>
    <m/>
    <m/>
    <s v="x"/>
    <m/>
    <m/>
    <x v="1"/>
    <x v="1"/>
    <s v="x"/>
  </r>
  <r>
    <n v="10741"/>
    <s v="Bárbara Graça"/>
    <x v="2"/>
    <x v="1"/>
    <m/>
    <m/>
    <m/>
    <s v="x"/>
    <m/>
    <m/>
    <x v="2"/>
    <x v="1"/>
    <s v="x"/>
  </r>
  <r>
    <n v="10742"/>
    <s v="Carolina Santos"/>
    <x v="2"/>
    <x v="1"/>
    <m/>
    <m/>
    <m/>
    <s v="x"/>
    <m/>
    <m/>
    <x v="1"/>
    <x v="3"/>
    <s v="x"/>
  </r>
  <r>
    <n v="10743"/>
    <s v="Simão Oliveira"/>
    <x v="1"/>
    <x v="1"/>
    <m/>
    <m/>
    <m/>
    <m/>
    <m/>
    <m/>
    <x v="6"/>
    <x v="1"/>
    <s v="x"/>
  </r>
  <r>
    <n v="10744"/>
    <s v="Henrique Dinis"/>
    <x v="0"/>
    <x v="0"/>
    <m/>
    <m/>
    <m/>
    <m/>
    <m/>
    <m/>
    <x v="0"/>
    <x v="0"/>
    <s v=""/>
  </r>
  <r>
    <n v="10745"/>
    <s v="Bruno Oliveira"/>
    <x v="0"/>
    <x v="0"/>
    <m/>
    <m/>
    <m/>
    <m/>
    <m/>
    <m/>
    <x v="0"/>
    <x v="0"/>
    <s v=""/>
  </r>
  <r>
    <n v="10746"/>
    <m/>
    <x v="0"/>
    <x v="0"/>
    <m/>
    <m/>
    <m/>
    <m/>
    <m/>
    <m/>
    <x v="0"/>
    <x v="0"/>
    <s v=""/>
  </r>
  <r>
    <n v="10747"/>
    <s v="Ana Marta Carvalho"/>
    <x v="2"/>
    <x v="1"/>
    <m/>
    <m/>
    <m/>
    <s v="x"/>
    <m/>
    <m/>
    <x v="5"/>
    <x v="3"/>
    <s v="x"/>
  </r>
  <r>
    <n v="10748"/>
    <m/>
    <x v="0"/>
    <x v="0"/>
    <m/>
    <m/>
    <m/>
    <m/>
    <m/>
    <m/>
    <x v="0"/>
    <x v="0"/>
    <s v=""/>
  </r>
  <r>
    <n v="10749"/>
    <m/>
    <x v="0"/>
    <x v="0"/>
    <m/>
    <m/>
    <m/>
    <m/>
    <m/>
    <m/>
    <x v="0"/>
    <x v="0"/>
    <s v=""/>
  </r>
  <r>
    <n v="10750"/>
    <s v="André Mendes"/>
    <x v="1"/>
    <x v="0"/>
    <m/>
    <m/>
    <m/>
    <s v="x"/>
    <m/>
    <m/>
    <x v="0"/>
    <x v="0"/>
    <s v="x"/>
  </r>
  <r>
    <n v="10751"/>
    <m/>
    <x v="0"/>
    <x v="0"/>
    <m/>
    <m/>
    <m/>
    <m/>
    <m/>
    <m/>
    <x v="0"/>
    <x v="0"/>
    <s v=""/>
  </r>
  <r>
    <n v="10752"/>
    <m/>
    <x v="0"/>
    <x v="0"/>
    <m/>
    <m/>
    <m/>
    <m/>
    <m/>
    <m/>
    <x v="0"/>
    <x v="0"/>
    <s v=""/>
  </r>
  <r>
    <n v="10753"/>
    <s v="Leonor Lemos"/>
    <x v="2"/>
    <x v="1"/>
    <m/>
    <m/>
    <m/>
    <m/>
    <m/>
    <m/>
    <x v="7"/>
    <x v="3"/>
    <s v="x"/>
  </r>
  <r>
    <n v="10754"/>
    <s v="Beatriz Lopes"/>
    <x v="2"/>
    <x v="1"/>
    <m/>
    <m/>
    <m/>
    <s v="x"/>
    <m/>
    <m/>
    <x v="3"/>
    <x v="1"/>
    <s v="x"/>
  </r>
  <r>
    <n v="10755"/>
    <s v="José Pereira"/>
    <x v="1"/>
    <x v="1"/>
    <m/>
    <m/>
    <m/>
    <m/>
    <m/>
    <m/>
    <x v="4"/>
    <x v="5"/>
    <s v="x"/>
  </r>
  <r>
    <n v="10756"/>
    <s v="Cristiana Morais"/>
    <x v="0"/>
    <x v="0"/>
    <m/>
    <m/>
    <m/>
    <m/>
    <m/>
    <m/>
    <x v="0"/>
    <x v="0"/>
    <s v=""/>
  </r>
  <r>
    <n v="10757"/>
    <s v="Pedro B. Pedro"/>
    <x v="1"/>
    <x v="1"/>
    <m/>
    <m/>
    <s v="x"/>
    <s v="x"/>
    <s v="x"/>
    <s v="x"/>
    <x v="4"/>
    <x v="3"/>
    <s v="x"/>
  </r>
  <r>
    <n v="10758"/>
    <s v="Margarida Areias"/>
    <x v="2"/>
    <x v="0"/>
    <m/>
    <m/>
    <m/>
    <s v="x"/>
    <m/>
    <m/>
    <x v="0"/>
    <x v="0"/>
    <s v="x"/>
  </r>
  <r>
    <n v="10759"/>
    <s v="Carolina Machado"/>
    <x v="0"/>
    <x v="0"/>
    <m/>
    <m/>
    <m/>
    <m/>
    <m/>
    <m/>
    <x v="0"/>
    <x v="0"/>
    <s v=""/>
  </r>
  <r>
    <n v="10760"/>
    <s v="Mª Leonor Marques"/>
    <x v="2"/>
    <x v="0"/>
    <m/>
    <m/>
    <m/>
    <m/>
    <m/>
    <m/>
    <x v="0"/>
    <x v="0"/>
    <s v=""/>
  </r>
  <r>
    <n v="10761"/>
    <m/>
    <x v="0"/>
    <x v="0"/>
    <m/>
    <m/>
    <m/>
    <m/>
    <m/>
    <m/>
    <x v="0"/>
    <x v="0"/>
    <s v=""/>
  </r>
  <r>
    <n v="10762"/>
    <s v="Rita Jorge"/>
    <x v="2"/>
    <x v="1"/>
    <m/>
    <m/>
    <m/>
    <s v="x"/>
    <m/>
    <m/>
    <x v="7"/>
    <x v="3"/>
    <s v="x"/>
  </r>
  <r>
    <n v="10763"/>
    <s v="Guilherme Silva"/>
    <x v="1"/>
    <x v="1"/>
    <m/>
    <m/>
    <m/>
    <s v="x"/>
    <m/>
    <s v="x"/>
    <x v="5"/>
    <x v="1"/>
    <s v="x"/>
  </r>
  <r>
    <n v="10764"/>
    <s v="Sara Ribeiro"/>
    <x v="2"/>
    <x v="1"/>
    <m/>
    <m/>
    <m/>
    <s v="x"/>
    <m/>
    <m/>
    <x v="5"/>
    <x v="1"/>
    <s v="x"/>
  </r>
  <r>
    <n v="10765"/>
    <s v="Rodrigo Mota"/>
    <x v="1"/>
    <x v="1"/>
    <m/>
    <m/>
    <m/>
    <s v="x"/>
    <m/>
    <m/>
    <x v="5"/>
    <x v="3"/>
    <s v="x"/>
  </r>
  <r>
    <n v="10766"/>
    <s v="Beatriz Vas"/>
    <x v="0"/>
    <x v="0"/>
    <m/>
    <m/>
    <m/>
    <m/>
    <m/>
    <m/>
    <x v="0"/>
    <x v="0"/>
    <s v=""/>
  </r>
  <r>
    <n v="10767"/>
    <s v="Henrique Bernardo"/>
    <x v="0"/>
    <x v="0"/>
    <m/>
    <m/>
    <m/>
    <m/>
    <m/>
    <m/>
    <x v="0"/>
    <x v="0"/>
    <s v=""/>
  </r>
  <r>
    <n v="10768"/>
    <m/>
    <x v="0"/>
    <x v="0"/>
    <m/>
    <m/>
    <m/>
    <m/>
    <m/>
    <m/>
    <x v="0"/>
    <x v="0"/>
    <s v=""/>
  </r>
  <r>
    <n v="10769"/>
    <s v="Hélder Mariano"/>
    <x v="0"/>
    <x v="0"/>
    <m/>
    <m/>
    <m/>
    <m/>
    <m/>
    <m/>
    <x v="0"/>
    <x v="0"/>
    <s v=""/>
  </r>
  <r>
    <n v="10770"/>
    <s v="Margarida Pedro"/>
    <x v="2"/>
    <x v="1"/>
    <m/>
    <m/>
    <m/>
    <s v="x"/>
    <m/>
    <m/>
    <x v="4"/>
    <x v="5"/>
    <s v="x"/>
  </r>
  <r>
    <n v="10771"/>
    <s v="Beatriz Henriques"/>
    <x v="0"/>
    <x v="0"/>
    <m/>
    <m/>
    <m/>
    <m/>
    <m/>
    <m/>
    <x v="0"/>
    <x v="0"/>
    <s v=""/>
  </r>
  <r>
    <n v="10772"/>
    <s v="André Gerardo"/>
    <x v="0"/>
    <x v="0"/>
    <m/>
    <m/>
    <m/>
    <m/>
    <m/>
    <m/>
    <x v="0"/>
    <x v="0"/>
    <s v=""/>
  </r>
  <r>
    <n v="10773"/>
    <s v="Cristina Silva"/>
    <x v="2"/>
    <x v="1"/>
    <m/>
    <m/>
    <m/>
    <m/>
    <m/>
    <m/>
    <x v="4"/>
    <x v="3"/>
    <s v="x"/>
  </r>
  <r>
    <n v="10774"/>
    <m/>
    <x v="0"/>
    <x v="0"/>
    <m/>
    <m/>
    <m/>
    <m/>
    <m/>
    <m/>
    <x v="0"/>
    <x v="0"/>
    <s v=""/>
  </r>
  <r>
    <n v="10775"/>
    <m/>
    <x v="0"/>
    <x v="0"/>
    <m/>
    <m/>
    <m/>
    <m/>
    <m/>
    <m/>
    <x v="0"/>
    <x v="0"/>
    <s v=""/>
  </r>
  <r>
    <n v="10776"/>
    <m/>
    <x v="0"/>
    <x v="0"/>
    <m/>
    <m/>
    <m/>
    <m/>
    <m/>
    <m/>
    <x v="0"/>
    <x v="0"/>
    <s v=""/>
  </r>
  <r>
    <n v="10777"/>
    <m/>
    <x v="0"/>
    <x v="0"/>
    <m/>
    <m/>
    <m/>
    <m/>
    <m/>
    <m/>
    <x v="0"/>
    <x v="0"/>
    <s v=""/>
  </r>
  <r>
    <n v="10778"/>
    <m/>
    <x v="0"/>
    <x v="0"/>
    <m/>
    <m/>
    <m/>
    <m/>
    <m/>
    <m/>
    <x v="0"/>
    <x v="0"/>
    <s v=""/>
  </r>
  <r>
    <n v="10779"/>
    <m/>
    <x v="0"/>
    <x v="0"/>
    <m/>
    <m/>
    <m/>
    <m/>
    <m/>
    <m/>
    <x v="0"/>
    <x v="0"/>
    <s v=""/>
  </r>
  <r>
    <n v="10780"/>
    <m/>
    <x v="0"/>
    <x v="0"/>
    <m/>
    <m/>
    <m/>
    <m/>
    <m/>
    <m/>
    <x v="0"/>
    <x v="0"/>
    <s v=""/>
  </r>
  <r>
    <n v="10781"/>
    <m/>
    <x v="0"/>
    <x v="0"/>
    <m/>
    <m/>
    <m/>
    <m/>
    <m/>
    <m/>
    <x v="0"/>
    <x v="0"/>
    <s v=""/>
  </r>
  <r>
    <n v="10782"/>
    <m/>
    <x v="0"/>
    <x v="0"/>
    <m/>
    <m/>
    <m/>
    <m/>
    <m/>
    <m/>
    <x v="0"/>
    <x v="0"/>
    <s v=""/>
  </r>
  <r>
    <n v="10783"/>
    <m/>
    <x v="0"/>
    <x v="0"/>
    <m/>
    <m/>
    <m/>
    <m/>
    <m/>
    <m/>
    <x v="0"/>
    <x v="0"/>
    <s v=""/>
  </r>
  <r>
    <n v="10784"/>
    <m/>
    <x v="0"/>
    <x v="0"/>
    <m/>
    <m/>
    <m/>
    <m/>
    <m/>
    <m/>
    <x v="0"/>
    <x v="0"/>
    <s v=""/>
  </r>
  <r>
    <n v="10785"/>
    <m/>
    <x v="0"/>
    <x v="0"/>
    <m/>
    <m/>
    <m/>
    <m/>
    <m/>
    <m/>
    <x v="0"/>
    <x v="0"/>
    <s v=""/>
  </r>
  <r>
    <n v="10786"/>
    <m/>
    <x v="0"/>
    <x v="0"/>
    <m/>
    <m/>
    <m/>
    <m/>
    <m/>
    <m/>
    <x v="0"/>
    <x v="0"/>
    <s v=""/>
  </r>
  <r>
    <n v="10787"/>
    <m/>
    <x v="0"/>
    <x v="0"/>
    <m/>
    <m/>
    <m/>
    <m/>
    <m/>
    <m/>
    <x v="0"/>
    <x v="0"/>
    <s v=""/>
  </r>
  <r>
    <n v="10788"/>
    <m/>
    <x v="0"/>
    <x v="0"/>
    <m/>
    <m/>
    <m/>
    <m/>
    <m/>
    <m/>
    <x v="0"/>
    <x v="0"/>
    <s v=""/>
  </r>
  <r>
    <n v="10789"/>
    <m/>
    <x v="0"/>
    <x v="0"/>
    <m/>
    <m/>
    <m/>
    <m/>
    <m/>
    <m/>
    <x v="0"/>
    <x v="0"/>
    <s v=""/>
  </r>
  <r>
    <n v="10790"/>
    <m/>
    <x v="0"/>
    <x v="0"/>
    <m/>
    <m/>
    <m/>
    <m/>
    <m/>
    <m/>
    <x v="0"/>
    <x v="0"/>
    <s v=""/>
  </r>
  <r>
    <n v="10791"/>
    <m/>
    <x v="0"/>
    <x v="0"/>
    <m/>
    <m/>
    <m/>
    <m/>
    <m/>
    <m/>
    <x v="0"/>
    <x v="0"/>
    <s v=""/>
  </r>
  <r>
    <n v="10792"/>
    <m/>
    <x v="0"/>
    <x v="0"/>
    <m/>
    <m/>
    <m/>
    <m/>
    <m/>
    <m/>
    <x v="0"/>
    <x v="0"/>
    <s v=""/>
  </r>
  <r>
    <n v="10793"/>
    <m/>
    <x v="0"/>
    <x v="0"/>
    <m/>
    <m/>
    <m/>
    <m/>
    <m/>
    <m/>
    <x v="0"/>
    <x v="0"/>
    <s v=""/>
  </r>
  <r>
    <n v="10794"/>
    <m/>
    <x v="0"/>
    <x v="0"/>
    <m/>
    <m/>
    <m/>
    <m/>
    <m/>
    <m/>
    <x v="0"/>
    <x v="0"/>
    <s v=""/>
  </r>
  <r>
    <n v="10795"/>
    <m/>
    <x v="0"/>
    <x v="0"/>
    <m/>
    <m/>
    <m/>
    <m/>
    <m/>
    <m/>
    <x v="0"/>
    <x v="0"/>
    <s v=""/>
  </r>
  <r>
    <n v="10796"/>
    <m/>
    <x v="0"/>
    <x v="0"/>
    <m/>
    <m/>
    <m/>
    <m/>
    <m/>
    <m/>
    <x v="0"/>
    <x v="0"/>
    <s v=""/>
  </r>
  <r>
    <n v="10797"/>
    <m/>
    <x v="0"/>
    <x v="0"/>
    <m/>
    <m/>
    <m/>
    <m/>
    <m/>
    <m/>
    <x v="0"/>
    <x v="0"/>
    <s v=""/>
  </r>
  <r>
    <n v="10798"/>
    <m/>
    <x v="0"/>
    <x v="0"/>
    <m/>
    <m/>
    <m/>
    <m/>
    <m/>
    <m/>
    <x v="0"/>
    <x v="0"/>
    <s v=""/>
  </r>
  <r>
    <n v="10799"/>
    <m/>
    <x v="0"/>
    <x v="0"/>
    <m/>
    <m/>
    <m/>
    <m/>
    <m/>
    <m/>
    <x v="0"/>
    <x v="0"/>
    <s v=""/>
  </r>
  <r>
    <n v="10800"/>
    <m/>
    <x v="0"/>
    <x v="0"/>
    <m/>
    <m/>
    <m/>
    <m/>
    <m/>
    <m/>
    <x v="0"/>
    <x v="0"/>
    <s v=""/>
  </r>
  <r>
    <n v="10801"/>
    <m/>
    <x v="0"/>
    <x v="0"/>
    <m/>
    <m/>
    <m/>
    <m/>
    <m/>
    <m/>
    <x v="0"/>
    <x v="0"/>
    <s v=""/>
  </r>
  <r>
    <n v="10802"/>
    <m/>
    <x v="0"/>
    <x v="0"/>
    <m/>
    <m/>
    <m/>
    <m/>
    <m/>
    <m/>
    <x v="0"/>
    <x v="0"/>
    <s v=""/>
  </r>
  <r>
    <n v="10803"/>
    <m/>
    <x v="0"/>
    <x v="0"/>
    <m/>
    <m/>
    <m/>
    <m/>
    <m/>
    <m/>
    <x v="0"/>
    <x v="0"/>
    <s v=""/>
  </r>
  <r>
    <n v="10804"/>
    <m/>
    <x v="0"/>
    <x v="0"/>
    <m/>
    <m/>
    <m/>
    <m/>
    <m/>
    <m/>
    <x v="0"/>
    <x v="0"/>
    <s v=""/>
  </r>
  <r>
    <n v="10805"/>
    <m/>
    <x v="0"/>
    <x v="0"/>
    <m/>
    <m/>
    <m/>
    <m/>
    <m/>
    <m/>
    <x v="0"/>
    <x v="0"/>
    <s v=""/>
  </r>
  <r>
    <n v="10806"/>
    <m/>
    <x v="0"/>
    <x v="0"/>
    <m/>
    <m/>
    <m/>
    <m/>
    <m/>
    <m/>
    <x v="0"/>
    <x v="0"/>
    <s v=""/>
  </r>
  <r>
    <n v="10807"/>
    <s v="Diogo Cardoso"/>
    <x v="1"/>
    <x v="1"/>
    <m/>
    <m/>
    <m/>
    <s v="x"/>
    <m/>
    <m/>
    <x v="2"/>
    <x v="1"/>
    <s v="x"/>
  </r>
  <r>
    <n v="10808"/>
    <s v="Nuno Gil Roxo"/>
    <x v="1"/>
    <x v="1"/>
    <m/>
    <m/>
    <m/>
    <m/>
    <m/>
    <m/>
    <x v="4"/>
    <x v="2"/>
    <s v="x"/>
  </r>
  <r>
    <n v="10809"/>
    <s v="Ricardo Gomes"/>
    <x v="0"/>
    <x v="0"/>
    <m/>
    <m/>
    <m/>
    <m/>
    <m/>
    <m/>
    <x v="0"/>
    <x v="0"/>
    <s v=""/>
  </r>
  <r>
    <n v="10810"/>
    <s v="Francisco Mateus"/>
    <x v="1"/>
    <x v="0"/>
    <m/>
    <m/>
    <m/>
    <m/>
    <m/>
    <m/>
    <x v="0"/>
    <x v="0"/>
    <s v=""/>
  </r>
  <r>
    <n v="10811"/>
    <s v="Rodrigo Nunes"/>
    <x v="1"/>
    <x v="0"/>
    <m/>
    <m/>
    <m/>
    <m/>
    <m/>
    <m/>
    <x v="0"/>
    <x v="0"/>
    <s v=""/>
  </r>
  <r>
    <n v="10812"/>
    <m/>
    <x v="0"/>
    <x v="0"/>
    <m/>
    <m/>
    <m/>
    <m/>
    <m/>
    <m/>
    <x v="0"/>
    <x v="0"/>
    <s v=""/>
  </r>
  <r>
    <n v="10813"/>
    <s v="Maxime Vroege"/>
    <x v="0"/>
    <x v="0"/>
    <m/>
    <m/>
    <m/>
    <m/>
    <m/>
    <m/>
    <x v="0"/>
    <x v="0"/>
    <s v=""/>
  </r>
  <r>
    <n v="10814"/>
    <s v="António Cruz"/>
    <x v="1"/>
    <x v="1"/>
    <m/>
    <m/>
    <m/>
    <s v="x"/>
    <m/>
    <m/>
    <x v="4"/>
    <x v="2"/>
    <s v="x"/>
  </r>
  <r>
    <n v="10815"/>
    <s v="Pedro Miguel Fernandes"/>
    <x v="1"/>
    <x v="0"/>
    <m/>
    <m/>
    <m/>
    <m/>
    <m/>
    <m/>
    <x v="0"/>
    <x v="0"/>
    <s v=""/>
  </r>
  <r>
    <n v="10816"/>
    <s v="Bruno Canelas"/>
    <x v="1"/>
    <x v="1"/>
    <m/>
    <m/>
    <m/>
    <s v="x"/>
    <m/>
    <m/>
    <x v="2"/>
    <x v="1"/>
    <s v="x"/>
  </r>
  <r>
    <n v="10817"/>
    <m/>
    <x v="0"/>
    <x v="0"/>
    <m/>
    <m/>
    <m/>
    <m/>
    <m/>
    <m/>
    <x v="0"/>
    <x v="0"/>
    <s v=""/>
  </r>
  <r>
    <n v="10818"/>
    <m/>
    <x v="0"/>
    <x v="0"/>
    <m/>
    <m/>
    <m/>
    <m/>
    <m/>
    <m/>
    <x v="0"/>
    <x v="0"/>
    <s v=""/>
  </r>
  <r>
    <n v="10819"/>
    <s v="Martim Cardigos"/>
    <x v="1"/>
    <x v="0"/>
    <m/>
    <m/>
    <m/>
    <m/>
    <m/>
    <m/>
    <x v="0"/>
    <x v="0"/>
    <s v=""/>
  </r>
  <r>
    <n v="10820"/>
    <s v="Joana Carvalho"/>
    <x v="2"/>
    <x v="0"/>
    <m/>
    <m/>
    <m/>
    <m/>
    <m/>
    <m/>
    <x v="0"/>
    <x v="0"/>
    <s v=""/>
  </r>
  <r>
    <n v="10821"/>
    <s v="Rafael Ferreira"/>
    <x v="2"/>
    <x v="1"/>
    <m/>
    <m/>
    <m/>
    <m/>
    <m/>
    <m/>
    <x v="2"/>
    <x v="1"/>
    <s v="x"/>
  </r>
  <r>
    <n v="10822"/>
    <m/>
    <x v="0"/>
    <x v="0"/>
    <m/>
    <m/>
    <m/>
    <m/>
    <m/>
    <m/>
    <x v="0"/>
    <x v="0"/>
    <s v=""/>
  </r>
  <r>
    <n v="10823"/>
    <m/>
    <x v="0"/>
    <x v="0"/>
    <m/>
    <m/>
    <m/>
    <m/>
    <m/>
    <m/>
    <x v="0"/>
    <x v="0"/>
    <s v=""/>
  </r>
  <r>
    <n v="10824"/>
    <m/>
    <x v="0"/>
    <x v="0"/>
    <m/>
    <m/>
    <m/>
    <m/>
    <m/>
    <m/>
    <x v="0"/>
    <x v="0"/>
    <s v=""/>
  </r>
  <r>
    <n v="10825"/>
    <m/>
    <x v="0"/>
    <x v="0"/>
    <m/>
    <m/>
    <m/>
    <m/>
    <m/>
    <m/>
    <x v="0"/>
    <x v="0"/>
    <s v=""/>
  </r>
  <r>
    <n v="10826"/>
    <s v="Margarida Morlim"/>
    <x v="2"/>
    <x v="0"/>
    <m/>
    <m/>
    <m/>
    <s v="x"/>
    <m/>
    <m/>
    <x v="0"/>
    <x v="0"/>
    <s v="x"/>
  </r>
  <r>
    <n v="10827"/>
    <m/>
    <x v="0"/>
    <x v="0"/>
    <m/>
    <m/>
    <m/>
    <m/>
    <m/>
    <m/>
    <x v="0"/>
    <x v="0"/>
    <s v=""/>
  </r>
  <r>
    <n v="10828"/>
    <s v="Mariana Figueira"/>
    <x v="2"/>
    <x v="1"/>
    <m/>
    <m/>
    <m/>
    <s v="x"/>
    <m/>
    <m/>
    <x v="3"/>
    <x v="1"/>
    <s v="x"/>
  </r>
  <r>
    <n v="10829"/>
    <m/>
    <x v="0"/>
    <x v="0"/>
    <m/>
    <m/>
    <m/>
    <m/>
    <m/>
    <m/>
    <x v="0"/>
    <x v="0"/>
    <s v=""/>
  </r>
  <r>
    <n v="10830"/>
    <m/>
    <x v="0"/>
    <x v="0"/>
    <m/>
    <m/>
    <m/>
    <m/>
    <m/>
    <m/>
    <x v="0"/>
    <x v="0"/>
    <s v=""/>
  </r>
  <r>
    <n v="10831"/>
    <m/>
    <x v="0"/>
    <x v="0"/>
    <m/>
    <m/>
    <m/>
    <m/>
    <m/>
    <m/>
    <x v="0"/>
    <x v="0"/>
    <s v=""/>
  </r>
  <r>
    <n v="10832"/>
    <s v="Pedro Cartigos"/>
    <x v="1"/>
    <x v="0"/>
    <m/>
    <m/>
    <m/>
    <m/>
    <m/>
    <m/>
    <x v="0"/>
    <x v="0"/>
    <s v=""/>
  </r>
  <r>
    <n v="10833"/>
    <m/>
    <x v="0"/>
    <x v="0"/>
    <m/>
    <m/>
    <m/>
    <m/>
    <m/>
    <m/>
    <x v="0"/>
    <x v="0"/>
    <s v=""/>
  </r>
  <r>
    <n v="10834"/>
    <s v="Rodrigo Martins"/>
    <x v="1"/>
    <x v="0"/>
    <m/>
    <m/>
    <m/>
    <m/>
    <m/>
    <m/>
    <x v="0"/>
    <x v="0"/>
    <s v=""/>
  </r>
  <r>
    <n v="10835"/>
    <s v="Inês Portas"/>
    <x v="0"/>
    <x v="0"/>
    <m/>
    <m/>
    <m/>
    <m/>
    <m/>
    <m/>
    <x v="0"/>
    <x v="0"/>
    <s v=""/>
  </r>
  <r>
    <n v="10836"/>
    <m/>
    <x v="0"/>
    <x v="0"/>
    <m/>
    <m/>
    <m/>
    <m/>
    <m/>
    <m/>
    <x v="0"/>
    <x v="0"/>
    <s v=""/>
  </r>
  <r>
    <n v="10837"/>
    <s v="Nuno Coelho"/>
    <x v="1"/>
    <x v="0"/>
    <m/>
    <m/>
    <m/>
    <s v="x"/>
    <m/>
    <m/>
    <x v="0"/>
    <x v="0"/>
    <s v="x"/>
  </r>
  <r>
    <n v="10838"/>
    <s v="Eliane Esteves"/>
    <x v="0"/>
    <x v="0"/>
    <m/>
    <m/>
    <m/>
    <m/>
    <m/>
    <m/>
    <x v="0"/>
    <x v="0"/>
    <s v=""/>
  </r>
  <r>
    <n v="10839"/>
    <s v="Beatriz Roque"/>
    <x v="2"/>
    <x v="0"/>
    <m/>
    <m/>
    <m/>
    <s v="x"/>
    <m/>
    <m/>
    <x v="0"/>
    <x v="0"/>
    <s v="x"/>
  </r>
  <r>
    <n v="10840"/>
    <s v="Vânia Capelas"/>
    <x v="2"/>
    <x v="1"/>
    <m/>
    <m/>
    <m/>
    <s v="x"/>
    <m/>
    <m/>
    <x v="2"/>
    <x v="1"/>
    <s v="x"/>
  </r>
  <r>
    <n v="10841"/>
    <s v="Luís Colaço"/>
    <x v="1"/>
    <x v="0"/>
    <m/>
    <m/>
    <m/>
    <m/>
    <m/>
    <m/>
    <x v="0"/>
    <x v="0"/>
    <s v=""/>
  </r>
  <r>
    <n v="10842"/>
    <s v="Rodrigo Cunha"/>
    <x v="1"/>
    <x v="0"/>
    <m/>
    <m/>
    <m/>
    <m/>
    <m/>
    <m/>
    <x v="0"/>
    <x v="0"/>
    <s v=""/>
  </r>
  <r>
    <n v="10843"/>
    <m/>
    <x v="0"/>
    <x v="0"/>
    <m/>
    <m/>
    <m/>
    <m/>
    <m/>
    <m/>
    <x v="0"/>
    <x v="0"/>
    <s v=""/>
  </r>
  <r>
    <n v="10844"/>
    <s v="Afonso Pinto"/>
    <x v="1"/>
    <x v="1"/>
    <m/>
    <m/>
    <m/>
    <s v="x"/>
    <m/>
    <m/>
    <x v="3"/>
    <x v="1"/>
    <s v="x"/>
  </r>
  <r>
    <n v="10845"/>
    <s v="Beatriz Matos"/>
    <x v="2"/>
    <x v="1"/>
    <m/>
    <m/>
    <m/>
    <s v="x"/>
    <m/>
    <m/>
    <x v="2"/>
    <x v="1"/>
    <s v="x"/>
  </r>
  <r>
    <n v="10846"/>
    <s v="Mª Beatriz Barata"/>
    <x v="2"/>
    <x v="1"/>
    <m/>
    <m/>
    <m/>
    <s v="x"/>
    <m/>
    <m/>
    <x v="4"/>
    <x v="5"/>
    <s v="x"/>
  </r>
  <r>
    <n v="10847"/>
    <s v="Laura Marques"/>
    <x v="2"/>
    <x v="1"/>
    <m/>
    <m/>
    <m/>
    <s v="x"/>
    <m/>
    <m/>
    <x v="4"/>
    <x v="5"/>
    <s v="x"/>
  </r>
  <r>
    <n v="10848"/>
    <m/>
    <x v="0"/>
    <x v="0"/>
    <m/>
    <m/>
    <m/>
    <m/>
    <m/>
    <m/>
    <x v="0"/>
    <x v="0"/>
    <s v=""/>
  </r>
  <r>
    <n v="10849"/>
    <s v="Sofia Miranda"/>
    <x v="2"/>
    <x v="0"/>
    <m/>
    <m/>
    <m/>
    <s v="x"/>
    <m/>
    <m/>
    <x v="0"/>
    <x v="0"/>
    <s v="x"/>
  </r>
  <r>
    <n v="10850"/>
    <m/>
    <x v="0"/>
    <x v="0"/>
    <m/>
    <m/>
    <m/>
    <m/>
    <m/>
    <m/>
    <x v="0"/>
    <x v="0"/>
    <s v=""/>
  </r>
  <r>
    <n v="10851"/>
    <s v="Sara Miranda"/>
    <x v="2"/>
    <x v="0"/>
    <m/>
    <m/>
    <m/>
    <m/>
    <m/>
    <m/>
    <x v="0"/>
    <x v="0"/>
    <s v=""/>
  </r>
  <r>
    <n v="10852"/>
    <s v="Maria Marques"/>
    <x v="2"/>
    <x v="1"/>
    <m/>
    <m/>
    <m/>
    <m/>
    <m/>
    <m/>
    <x v="1"/>
    <x v="3"/>
    <s v="x"/>
  </r>
  <r>
    <n v="10853"/>
    <m/>
    <x v="0"/>
    <x v="0"/>
    <m/>
    <m/>
    <m/>
    <m/>
    <m/>
    <m/>
    <x v="0"/>
    <x v="0"/>
    <s v=""/>
  </r>
  <r>
    <n v="10854"/>
    <m/>
    <x v="0"/>
    <x v="0"/>
    <m/>
    <m/>
    <m/>
    <m/>
    <m/>
    <m/>
    <x v="0"/>
    <x v="0"/>
    <s v=""/>
  </r>
  <r>
    <n v="10855"/>
    <s v="Miguel Antunes"/>
    <x v="1"/>
    <x v="1"/>
    <m/>
    <m/>
    <m/>
    <s v="x"/>
    <m/>
    <m/>
    <x v="5"/>
    <x v="2"/>
    <s v="x"/>
  </r>
  <r>
    <n v="10856"/>
    <s v="Sara Nogueira"/>
    <x v="2"/>
    <x v="1"/>
    <m/>
    <m/>
    <m/>
    <m/>
    <m/>
    <m/>
    <x v="1"/>
    <x v="3"/>
    <s v="x"/>
  </r>
  <r>
    <n v="10857"/>
    <s v="Gonçalo Gomes"/>
    <x v="1"/>
    <x v="1"/>
    <m/>
    <m/>
    <m/>
    <m/>
    <m/>
    <m/>
    <x v="1"/>
    <x v="3"/>
    <s v="x"/>
  </r>
  <r>
    <n v="10858"/>
    <s v="Guilherme Rodrigues"/>
    <x v="1"/>
    <x v="1"/>
    <m/>
    <m/>
    <m/>
    <s v="x"/>
    <m/>
    <m/>
    <x v="5"/>
    <x v="2"/>
    <s v="x"/>
  </r>
  <r>
    <n v="10859"/>
    <s v="Djamer de Andrade"/>
    <x v="1"/>
    <x v="0"/>
    <m/>
    <m/>
    <m/>
    <m/>
    <m/>
    <m/>
    <x v="0"/>
    <x v="0"/>
    <s v=""/>
  </r>
  <r>
    <n v="10860"/>
    <s v="Gonçalo Rosado"/>
    <x v="1"/>
    <x v="1"/>
    <m/>
    <m/>
    <m/>
    <s v="x"/>
    <m/>
    <m/>
    <x v="3"/>
    <x v="1"/>
    <s v="x"/>
  </r>
  <r>
    <n v="10861"/>
    <s v="Tomás Martins"/>
    <x v="1"/>
    <x v="0"/>
    <m/>
    <m/>
    <m/>
    <s v="x"/>
    <m/>
    <m/>
    <x v="0"/>
    <x v="0"/>
    <s v="x"/>
  </r>
  <r>
    <n v="10862"/>
    <m/>
    <x v="0"/>
    <x v="0"/>
    <m/>
    <m/>
    <m/>
    <m/>
    <m/>
    <m/>
    <x v="0"/>
    <x v="0"/>
    <s v=""/>
  </r>
  <r>
    <n v="10863"/>
    <s v="Sofia Martins"/>
    <x v="2"/>
    <x v="0"/>
    <m/>
    <m/>
    <m/>
    <s v="x"/>
    <m/>
    <m/>
    <x v="0"/>
    <x v="0"/>
    <s v="x"/>
  </r>
  <r>
    <n v="10864"/>
    <s v="Daniel Secrieru"/>
    <x v="1"/>
    <x v="1"/>
    <m/>
    <m/>
    <m/>
    <s v="x"/>
    <m/>
    <m/>
    <x v="2"/>
    <x v="1"/>
    <s v="x"/>
  </r>
  <r>
    <n v="10865"/>
    <m/>
    <x v="0"/>
    <x v="0"/>
    <m/>
    <m/>
    <m/>
    <m/>
    <m/>
    <m/>
    <x v="0"/>
    <x v="0"/>
    <s v=""/>
  </r>
  <r>
    <n v="10866"/>
    <s v="Guilherme Rocha"/>
    <x v="1"/>
    <x v="0"/>
    <m/>
    <m/>
    <m/>
    <m/>
    <m/>
    <m/>
    <x v="0"/>
    <x v="0"/>
    <s v=""/>
  </r>
  <r>
    <n v="10867"/>
    <s v="Pedro Pereira"/>
    <x v="1"/>
    <x v="1"/>
    <m/>
    <m/>
    <m/>
    <s v="x"/>
    <m/>
    <m/>
    <x v="7"/>
    <x v="2"/>
    <s v="x"/>
  </r>
  <r>
    <n v="10868"/>
    <s v="David Roberto"/>
    <x v="1"/>
    <x v="1"/>
    <m/>
    <m/>
    <m/>
    <s v="x"/>
    <m/>
    <m/>
    <x v="3"/>
    <x v="1"/>
    <s v="x"/>
  </r>
  <r>
    <n v="10869"/>
    <m/>
    <x v="0"/>
    <x v="0"/>
    <m/>
    <m/>
    <m/>
    <m/>
    <m/>
    <m/>
    <x v="0"/>
    <x v="0"/>
    <s v=""/>
  </r>
  <r>
    <n v="10870"/>
    <s v="Beatriz Peixoto"/>
    <x v="0"/>
    <x v="0"/>
    <m/>
    <m/>
    <m/>
    <m/>
    <m/>
    <m/>
    <x v="0"/>
    <x v="0"/>
    <s v=""/>
  </r>
  <r>
    <n v="10871"/>
    <s v="Rui Delgado"/>
    <x v="1"/>
    <x v="0"/>
    <m/>
    <m/>
    <m/>
    <s v="x"/>
    <m/>
    <m/>
    <x v="0"/>
    <x v="0"/>
    <s v="x"/>
  </r>
  <r>
    <n v="10872"/>
    <s v="Nuno Brites"/>
    <x v="1"/>
    <x v="0"/>
    <m/>
    <m/>
    <m/>
    <s v="x"/>
    <m/>
    <m/>
    <x v="0"/>
    <x v="0"/>
    <s v="x"/>
  </r>
  <r>
    <n v="10873"/>
    <m/>
    <x v="0"/>
    <x v="0"/>
    <m/>
    <m/>
    <m/>
    <m/>
    <m/>
    <m/>
    <x v="0"/>
    <x v="0"/>
    <s v=""/>
  </r>
  <r>
    <n v="10874"/>
    <s v="Duarte Pinto"/>
    <x v="1"/>
    <x v="0"/>
    <m/>
    <m/>
    <m/>
    <s v="x"/>
    <m/>
    <m/>
    <x v="0"/>
    <x v="0"/>
    <s v="x"/>
  </r>
  <r>
    <n v="10875"/>
    <s v="Enzo Barra"/>
    <x v="1"/>
    <x v="1"/>
    <s v="x"/>
    <m/>
    <m/>
    <s v="x"/>
    <m/>
    <m/>
    <x v="1"/>
    <x v="3"/>
    <s v="x"/>
  </r>
  <r>
    <n v="10876"/>
    <s v="Sofia Duarte"/>
    <x v="2"/>
    <x v="1"/>
    <m/>
    <m/>
    <m/>
    <m/>
    <m/>
    <m/>
    <x v="1"/>
    <x v="3"/>
    <s v="x"/>
  </r>
  <r>
    <n v="10877"/>
    <s v="Guilherme Matos"/>
    <x v="1"/>
    <x v="1"/>
    <m/>
    <m/>
    <m/>
    <m/>
    <m/>
    <m/>
    <x v="2"/>
    <x v="1"/>
    <s v="x"/>
  </r>
  <r>
    <n v="10878"/>
    <s v="Tiago Loreto"/>
    <x v="1"/>
    <x v="1"/>
    <m/>
    <m/>
    <m/>
    <s v="x"/>
    <m/>
    <m/>
    <x v="4"/>
    <x v="5"/>
    <s v="x"/>
  </r>
  <r>
    <n v="10879"/>
    <s v="Isabel João Teixeira"/>
    <x v="2"/>
    <x v="1"/>
    <m/>
    <m/>
    <m/>
    <s v="x"/>
    <m/>
    <m/>
    <x v="4"/>
    <x v="5"/>
    <s v="x"/>
  </r>
  <r>
    <n v="10880"/>
    <m/>
    <x v="0"/>
    <x v="0"/>
    <m/>
    <m/>
    <m/>
    <m/>
    <m/>
    <m/>
    <x v="0"/>
    <x v="0"/>
    <s v=""/>
  </r>
  <r>
    <n v="10881"/>
    <s v="Henrique Gouveia"/>
    <x v="1"/>
    <x v="0"/>
    <m/>
    <m/>
    <m/>
    <m/>
    <m/>
    <m/>
    <x v="0"/>
    <x v="0"/>
    <s v=""/>
  </r>
  <r>
    <n v="10882"/>
    <s v="David Lima"/>
    <x v="1"/>
    <x v="1"/>
    <m/>
    <m/>
    <m/>
    <m/>
    <m/>
    <m/>
    <x v="5"/>
    <x v="2"/>
    <s v="x"/>
  </r>
  <r>
    <n v="10883"/>
    <s v="Luís Correia"/>
    <x v="1"/>
    <x v="0"/>
    <m/>
    <m/>
    <m/>
    <m/>
    <m/>
    <m/>
    <x v="0"/>
    <x v="0"/>
    <s v=""/>
  </r>
  <r>
    <n v="10884"/>
    <s v="A. Rafaela Silva"/>
    <x v="2"/>
    <x v="1"/>
    <m/>
    <m/>
    <m/>
    <s v="x"/>
    <m/>
    <m/>
    <x v="6"/>
    <x v="1"/>
    <s v="x"/>
  </r>
  <r>
    <n v="10885"/>
    <m/>
    <x v="0"/>
    <x v="0"/>
    <m/>
    <m/>
    <m/>
    <m/>
    <m/>
    <m/>
    <x v="0"/>
    <x v="0"/>
    <s v=""/>
  </r>
  <r>
    <n v="10886"/>
    <s v="Miguel Oliveira"/>
    <x v="1"/>
    <x v="1"/>
    <m/>
    <m/>
    <m/>
    <s v="x"/>
    <m/>
    <m/>
    <x v="7"/>
    <x v="2"/>
    <s v="x"/>
  </r>
  <r>
    <n v="10887"/>
    <s v="Guilherme Castro"/>
    <x v="1"/>
    <x v="1"/>
    <m/>
    <m/>
    <m/>
    <s v="x"/>
    <m/>
    <m/>
    <x v="3"/>
    <x v="1"/>
    <s v="x"/>
  </r>
  <r>
    <n v="10888"/>
    <s v="Diogo Silva"/>
    <x v="1"/>
    <x v="0"/>
    <m/>
    <m/>
    <m/>
    <m/>
    <m/>
    <m/>
    <x v="0"/>
    <x v="0"/>
    <s v=""/>
  </r>
  <r>
    <n v="10889"/>
    <s v="Pedro Leal"/>
    <x v="1"/>
    <x v="1"/>
    <m/>
    <m/>
    <m/>
    <s v="x"/>
    <m/>
    <m/>
    <x v="5"/>
    <x v="2"/>
    <s v="x"/>
  </r>
  <r>
    <n v="10890"/>
    <s v="Leonor Valente"/>
    <x v="2"/>
    <x v="1"/>
    <m/>
    <m/>
    <m/>
    <s v="x"/>
    <m/>
    <m/>
    <x v="6"/>
    <x v="4"/>
    <s v="x"/>
  </r>
  <r>
    <n v="10891"/>
    <s v="Filipe Nunes"/>
    <x v="1"/>
    <x v="1"/>
    <m/>
    <m/>
    <m/>
    <m/>
    <m/>
    <m/>
    <x v="6"/>
    <x v="1"/>
    <s v="x"/>
  </r>
  <r>
    <n v="10892"/>
    <m/>
    <x v="0"/>
    <x v="0"/>
    <m/>
    <m/>
    <m/>
    <m/>
    <m/>
    <m/>
    <x v="0"/>
    <x v="0"/>
    <s v=""/>
  </r>
  <r>
    <n v="10893"/>
    <m/>
    <x v="0"/>
    <x v="0"/>
    <m/>
    <m/>
    <m/>
    <m/>
    <m/>
    <m/>
    <x v="0"/>
    <x v="0"/>
    <s v=""/>
  </r>
  <r>
    <n v="10894"/>
    <m/>
    <x v="0"/>
    <x v="0"/>
    <m/>
    <m/>
    <m/>
    <m/>
    <m/>
    <m/>
    <x v="0"/>
    <x v="0"/>
    <s v=""/>
  </r>
  <r>
    <n v="10895"/>
    <m/>
    <x v="0"/>
    <x v="0"/>
    <m/>
    <m/>
    <m/>
    <m/>
    <m/>
    <m/>
    <x v="0"/>
    <x v="0"/>
    <s v=""/>
  </r>
  <r>
    <n v="10896"/>
    <m/>
    <x v="0"/>
    <x v="0"/>
    <m/>
    <m/>
    <m/>
    <m/>
    <m/>
    <m/>
    <x v="0"/>
    <x v="0"/>
    <s v=""/>
  </r>
  <r>
    <n v="10897"/>
    <m/>
    <x v="0"/>
    <x v="0"/>
    <m/>
    <m/>
    <m/>
    <m/>
    <m/>
    <m/>
    <x v="0"/>
    <x v="0"/>
    <s v=""/>
  </r>
  <r>
    <n v="10898"/>
    <m/>
    <x v="0"/>
    <x v="0"/>
    <m/>
    <m/>
    <m/>
    <m/>
    <m/>
    <m/>
    <x v="0"/>
    <x v="0"/>
    <s v=""/>
  </r>
  <r>
    <n v="10899"/>
    <m/>
    <x v="0"/>
    <x v="0"/>
    <m/>
    <m/>
    <m/>
    <m/>
    <m/>
    <m/>
    <x v="0"/>
    <x v="0"/>
    <s v=""/>
  </r>
  <r>
    <n v="10900"/>
    <m/>
    <x v="0"/>
    <x v="0"/>
    <m/>
    <m/>
    <m/>
    <m/>
    <m/>
    <m/>
    <x v="0"/>
    <x v="0"/>
    <s v=""/>
  </r>
  <r>
    <n v="10901"/>
    <m/>
    <x v="0"/>
    <x v="0"/>
    <m/>
    <m/>
    <m/>
    <m/>
    <m/>
    <m/>
    <x v="0"/>
    <x v="0"/>
    <s v=""/>
  </r>
  <r>
    <n v="10902"/>
    <s v="Carolina Serafim"/>
    <x v="2"/>
    <x v="1"/>
    <m/>
    <m/>
    <m/>
    <m/>
    <m/>
    <m/>
    <x v="4"/>
    <x v="5"/>
    <s v="x"/>
  </r>
  <r>
    <n v="10903"/>
    <s v="Filipa Loreto"/>
    <x v="2"/>
    <x v="1"/>
    <m/>
    <m/>
    <m/>
    <s v="x"/>
    <m/>
    <m/>
    <x v="4"/>
    <x v="5"/>
    <s v="x"/>
  </r>
  <r>
    <n v="10904"/>
    <s v="Frederico Estrelo"/>
    <x v="1"/>
    <x v="0"/>
    <m/>
    <m/>
    <m/>
    <m/>
    <m/>
    <m/>
    <x v="0"/>
    <x v="0"/>
    <s v=""/>
  </r>
  <r>
    <n v="10905"/>
    <s v="Gonçalo Monteiro"/>
    <x v="1"/>
    <x v="0"/>
    <m/>
    <m/>
    <m/>
    <m/>
    <m/>
    <m/>
    <x v="0"/>
    <x v="0"/>
    <s v=""/>
  </r>
  <r>
    <n v="10906"/>
    <m/>
    <x v="0"/>
    <x v="0"/>
    <m/>
    <m/>
    <m/>
    <m/>
    <m/>
    <m/>
    <x v="0"/>
    <x v="0"/>
    <s v=""/>
  </r>
  <r>
    <n v="10907"/>
    <m/>
    <x v="0"/>
    <x v="0"/>
    <m/>
    <m/>
    <m/>
    <m/>
    <m/>
    <m/>
    <x v="0"/>
    <x v="0"/>
    <s v=""/>
  </r>
  <r>
    <n v="10908"/>
    <s v="A. Paula Costa"/>
    <x v="2"/>
    <x v="0"/>
    <m/>
    <m/>
    <m/>
    <m/>
    <m/>
    <m/>
    <x v="0"/>
    <x v="0"/>
    <s v=""/>
  </r>
  <r>
    <n v="10909"/>
    <m/>
    <x v="0"/>
    <x v="0"/>
    <m/>
    <m/>
    <m/>
    <m/>
    <m/>
    <m/>
    <x v="0"/>
    <x v="0"/>
    <s v=""/>
  </r>
  <r>
    <n v="10910"/>
    <s v="Duarte Loreto"/>
    <x v="1"/>
    <x v="1"/>
    <m/>
    <m/>
    <m/>
    <s v="x"/>
    <m/>
    <m/>
    <x v="4"/>
    <x v="5"/>
    <s v="x"/>
  </r>
  <r>
    <n v="10911"/>
    <s v="Estela Costa"/>
    <x v="2"/>
    <x v="0"/>
    <m/>
    <m/>
    <m/>
    <m/>
    <m/>
    <m/>
    <x v="0"/>
    <x v="0"/>
    <s v=""/>
  </r>
  <r>
    <n v="10912"/>
    <s v="Luduína Pedro"/>
    <x v="2"/>
    <x v="0"/>
    <m/>
    <m/>
    <m/>
    <m/>
    <m/>
    <m/>
    <x v="0"/>
    <x v="0"/>
    <s v=""/>
  </r>
  <r>
    <n v="10913"/>
    <s v="Maria Cordeiro"/>
    <x v="2"/>
    <x v="0"/>
    <m/>
    <m/>
    <m/>
    <m/>
    <m/>
    <m/>
    <x v="0"/>
    <x v="0"/>
    <s v=""/>
  </r>
  <r>
    <n v="10914"/>
    <m/>
    <x v="0"/>
    <x v="0"/>
    <m/>
    <m/>
    <m/>
    <m/>
    <m/>
    <m/>
    <x v="0"/>
    <x v="0"/>
    <s v=""/>
  </r>
  <r>
    <n v="10915"/>
    <m/>
    <x v="0"/>
    <x v="0"/>
    <m/>
    <m/>
    <m/>
    <m/>
    <m/>
    <m/>
    <x v="0"/>
    <x v="0"/>
    <s v=""/>
  </r>
  <r>
    <n v="10916"/>
    <s v="Ricardo Henriques"/>
    <x v="1"/>
    <x v="1"/>
    <m/>
    <m/>
    <m/>
    <m/>
    <m/>
    <m/>
    <x v="4"/>
    <x v="5"/>
    <s v="x"/>
  </r>
  <r>
    <n v="10917"/>
    <s v="Diana Goulão"/>
    <x v="2"/>
    <x v="1"/>
    <m/>
    <m/>
    <m/>
    <s v="x"/>
    <m/>
    <m/>
    <x v="7"/>
    <x v="2"/>
    <s v="x"/>
  </r>
  <r>
    <n v="10918"/>
    <s v="Miguel Castro"/>
    <x v="1"/>
    <x v="1"/>
    <m/>
    <m/>
    <m/>
    <s v="x"/>
    <m/>
    <m/>
    <x v="7"/>
    <x v="2"/>
    <s v="x"/>
  </r>
  <r>
    <n v="10919"/>
    <s v="Telma Cotrim"/>
    <x v="2"/>
    <x v="1"/>
    <m/>
    <m/>
    <m/>
    <m/>
    <m/>
    <m/>
    <x v="2"/>
    <x v="1"/>
    <s v="x"/>
  </r>
  <r>
    <n v="10920"/>
    <s v="Santiago Lopes"/>
    <x v="1"/>
    <x v="1"/>
    <m/>
    <m/>
    <m/>
    <m/>
    <m/>
    <m/>
    <x v="2"/>
    <x v="1"/>
    <s v="x"/>
  </r>
  <r>
    <n v="10921"/>
    <s v="M. Carmo Rodrigues"/>
    <x v="2"/>
    <x v="1"/>
    <m/>
    <m/>
    <m/>
    <m/>
    <m/>
    <m/>
    <x v="3"/>
    <x v="1"/>
    <s v="x"/>
  </r>
  <r>
    <n v="10922"/>
    <s v="Constança Marques"/>
    <x v="2"/>
    <x v="0"/>
    <m/>
    <m/>
    <m/>
    <m/>
    <m/>
    <m/>
    <x v="0"/>
    <x v="0"/>
    <s v=""/>
  </r>
  <r>
    <n v="10923"/>
    <s v="Simão Marques"/>
    <x v="1"/>
    <x v="0"/>
    <m/>
    <m/>
    <m/>
    <m/>
    <m/>
    <m/>
    <x v="0"/>
    <x v="0"/>
    <s v=""/>
  </r>
  <r>
    <n v="10924"/>
    <m/>
    <x v="0"/>
    <x v="0"/>
    <m/>
    <m/>
    <m/>
    <m/>
    <m/>
    <m/>
    <x v="0"/>
    <x v="0"/>
    <s v=""/>
  </r>
  <r>
    <n v="10925"/>
    <m/>
    <x v="0"/>
    <x v="0"/>
    <m/>
    <m/>
    <m/>
    <m/>
    <m/>
    <m/>
    <x v="0"/>
    <x v="0"/>
    <s v=""/>
  </r>
  <r>
    <n v="10926"/>
    <m/>
    <x v="0"/>
    <x v="0"/>
    <m/>
    <m/>
    <m/>
    <m/>
    <m/>
    <m/>
    <x v="0"/>
    <x v="0"/>
    <s v=""/>
  </r>
  <r>
    <n v="10927"/>
    <m/>
    <x v="0"/>
    <x v="0"/>
    <m/>
    <m/>
    <m/>
    <m/>
    <m/>
    <m/>
    <x v="0"/>
    <x v="0"/>
    <s v=""/>
  </r>
  <r>
    <n v="10928"/>
    <m/>
    <x v="0"/>
    <x v="0"/>
    <m/>
    <m/>
    <m/>
    <m/>
    <m/>
    <m/>
    <x v="0"/>
    <x v="0"/>
    <s v=""/>
  </r>
  <r>
    <n v="10929"/>
    <m/>
    <x v="0"/>
    <x v="0"/>
    <m/>
    <m/>
    <m/>
    <m/>
    <m/>
    <m/>
    <x v="0"/>
    <x v="0"/>
    <s v=""/>
  </r>
  <r>
    <n v="10930"/>
    <m/>
    <x v="0"/>
    <x v="0"/>
    <m/>
    <m/>
    <m/>
    <m/>
    <m/>
    <m/>
    <x v="0"/>
    <x v="0"/>
    <s v=""/>
  </r>
  <r>
    <n v="10931"/>
    <m/>
    <x v="0"/>
    <x v="0"/>
    <m/>
    <m/>
    <m/>
    <m/>
    <m/>
    <m/>
    <x v="0"/>
    <x v="0"/>
    <s v=""/>
  </r>
  <r>
    <n v="10932"/>
    <m/>
    <x v="0"/>
    <x v="0"/>
    <m/>
    <m/>
    <m/>
    <m/>
    <m/>
    <m/>
    <x v="0"/>
    <x v="0"/>
    <s v=""/>
  </r>
  <r>
    <n v="10933"/>
    <s v="Fátima Costa"/>
    <x v="2"/>
    <x v="0"/>
    <m/>
    <m/>
    <m/>
    <s v="x"/>
    <m/>
    <m/>
    <x v="0"/>
    <x v="0"/>
    <s v="x"/>
  </r>
  <r>
    <n v="10934"/>
    <s v="Sofia Santos"/>
    <x v="2"/>
    <x v="1"/>
    <m/>
    <m/>
    <m/>
    <m/>
    <m/>
    <m/>
    <x v="2"/>
    <x v="1"/>
    <s v="x"/>
  </r>
  <r>
    <n v="10935"/>
    <s v="Matilde Alves"/>
    <x v="2"/>
    <x v="1"/>
    <m/>
    <m/>
    <m/>
    <m/>
    <m/>
    <m/>
    <x v="2"/>
    <x v="1"/>
    <s v="x"/>
  </r>
  <r>
    <n v="10936"/>
    <s v="M. Madalena Silva"/>
    <x v="2"/>
    <x v="1"/>
    <m/>
    <m/>
    <m/>
    <m/>
    <m/>
    <m/>
    <x v="2"/>
    <x v="1"/>
    <s v="x"/>
  </r>
  <r>
    <n v="10937"/>
    <s v="Margarida Velho"/>
    <x v="2"/>
    <x v="1"/>
    <m/>
    <m/>
    <m/>
    <m/>
    <m/>
    <m/>
    <x v="2"/>
    <x v="1"/>
    <s v="x"/>
  </r>
  <r>
    <n v="10938"/>
    <m/>
    <x v="0"/>
    <x v="0"/>
    <m/>
    <m/>
    <m/>
    <m/>
    <m/>
    <m/>
    <x v="0"/>
    <x v="0"/>
    <s v=""/>
  </r>
  <r>
    <n v="10939"/>
    <m/>
    <x v="0"/>
    <x v="0"/>
    <m/>
    <m/>
    <m/>
    <m/>
    <m/>
    <m/>
    <x v="0"/>
    <x v="0"/>
    <s v=""/>
  </r>
  <r>
    <n v="10940"/>
    <m/>
    <x v="0"/>
    <x v="0"/>
    <m/>
    <m/>
    <m/>
    <m/>
    <m/>
    <m/>
    <x v="0"/>
    <x v="0"/>
    <s v=""/>
  </r>
  <r>
    <n v="10941"/>
    <m/>
    <x v="0"/>
    <x v="0"/>
    <m/>
    <m/>
    <m/>
    <m/>
    <m/>
    <m/>
    <x v="0"/>
    <x v="0"/>
    <s v=""/>
  </r>
  <r>
    <n v="10942"/>
    <s v="Substituído por 175"/>
    <x v="0"/>
    <x v="0"/>
    <m/>
    <m/>
    <m/>
    <s v="x"/>
    <m/>
    <m/>
    <x v="0"/>
    <x v="0"/>
    <s v="x"/>
  </r>
  <r>
    <n v="10943"/>
    <s v="Carolina Martins"/>
    <x v="2"/>
    <x v="1"/>
    <m/>
    <m/>
    <m/>
    <s v="x"/>
    <m/>
    <m/>
    <x v="7"/>
    <x v="2"/>
    <s v="x"/>
  </r>
  <r>
    <n v="10944"/>
    <s v="Gonçalo M. Santos"/>
    <x v="1"/>
    <x v="1"/>
    <m/>
    <m/>
    <m/>
    <m/>
    <m/>
    <m/>
    <x v="2"/>
    <x v="1"/>
    <s v="x"/>
  </r>
  <r>
    <n v="10945"/>
    <m/>
    <x v="0"/>
    <x v="0"/>
    <m/>
    <m/>
    <m/>
    <m/>
    <m/>
    <m/>
    <x v="0"/>
    <x v="0"/>
    <s v=""/>
  </r>
  <r>
    <n v="10946"/>
    <s v="Duarte Abrantes"/>
    <x v="1"/>
    <x v="1"/>
    <m/>
    <m/>
    <m/>
    <s v="x"/>
    <m/>
    <m/>
    <x v="3"/>
    <x v="1"/>
    <s v="x"/>
  </r>
  <r>
    <n v="10947"/>
    <s v="Leonardo Lopes"/>
    <x v="1"/>
    <x v="1"/>
    <m/>
    <m/>
    <m/>
    <m/>
    <m/>
    <m/>
    <x v="3"/>
    <x v="1"/>
    <s v="x"/>
  </r>
  <r>
    <n v="10948"/>
    <m/>
    <x v="0"/>
    <x v="0"/>
    <m/>
    <m/>
    <m/>
    <m/>
    <m/>
    <m/>
    <x v="0"/>
    <x v="0"/>
    <s v=""/>
  </r>
  <r>
    <n v="10949"/>
    <m/>
    <x v="0"/>
    <x v="0"/>
    <m/>
    <m/>
    <m/>
    <m/>
    <m/>
    <m/>
    <x v="0"/>
    <x v="0"/>
    <s v=""/>
  </r>
  <r>
    <n v="10950"/>
    <m/>
    <x v="0"/>
    <x v="0"/>
    <m/>
    <m/>
    <m/>
    <m/>
    <m/>
    <m/>
    <x v="0"/>
    <x v="0"/>
    <s v=""/>
  </r>
  <r>
    <n v="10951"/>
    <m/>
    <x v="0"/>
    <x v="0"/>
    <m/>
    <m/>
    <m/>
    <m/>
    <m/>
    <m/>
    <x v="0"/>
    <x v="0"/>
    <s v=""/>
  </r>
  <r>
    <n v="10952"/>
    <m/>
    <x v="0"/>
    <x v="0"/>
    <m/>
    <m/>
    <m/>
    <m/>
    <m/>
    <m/>
    <x v="0"/>
    <x v="0"/>
    <s v=""/>
  </r>
  <r>
    <n v="10953"/>
    <m/>
    <x v="0"/>
    <x v="0"/>
    <m/>
    <m/>
    <m/>
    <m/>
    <m/>
    <m/>
    <x v="0"/>
    <x v="0"/>
    <s v=""/>
  </r>
  <r>
    <n v="10954"/>
    <m/>
    <x v="0"/>
    <x v="0"/>
    <m/>
    <m/>
    <m/>
    <m/>
    <m/>
    <m/>
    <x v="0"/>
    <x v="0"/>
    <s v=""/>
  </r>
  <r>
    <n v="10955"/>
    <m/>
    <x v="0"/>
    <x v="0"/>
    <m/>
    <m/>
    <m/>
    <m/>
    <m/>
    <m/>
    <x v="0"/>
    <x v="0"/>
    <s v=""/>
  </r>
  <r>
    <n v="10956"/>
    <m/>
    <x v="0"/>
    <x v="0"/>
    <m/>
    <m/>
    <m/>
    <m/>
    <m/>
    <m/>
    <x v="0"/>
    <x v="0"/>
    <s v=""/>
  </r>
  <r>
    <n v="10957"/>
    <m/>
    <x v="0"/>
    <x v="0"/>
    <m/>
    <m/>
    <m/>
    <m/>
    <m/>
    <m/>
    <x v="0"/>
    <x v="0"/>
    <s v=""/>
  </r>
  <r>
    <n v="10958"/>
    <m/>
    <x v="0"/>
    <x v="0"/>
    <m/>
    <m/>
    <m/>
    <m/>
    <m/>
    <m/>
    <x v="0"/>
    <x v="0"/>
    <s v=""/>
  </r>
  <r>
    <n v="10959"/>
    <s v="M. Margarida Pedro"/>
    <x v="2"/>
    <x v="0"/>
    <m/>
    <m/>
    <m/>
    <m/>
    <m/>
    <m/>
    <x v="0"/>
    <x v="0"/>
    <s v=""/>
  </r>
  <r>
    <n v="10960"/>
    <m/>
    <x v="0"/>
    <x v="0"/>
    <m/>
    <m/>
    <m/>
    <m/>
    <m/>
    <m/>
    <x v="0"/>
    <x v="0"/>
    <s v=""/>
  </r>
  <r>
    <n v="10961"/>
    <s v="Pedro Canaveira"/>
    <x v="1"/>
    <x v="0"/>
    <m/>
    <m/>
    <m/>
    <s v="x"/>
    <m/>
    <m/>
    <x v="0"/>
    <x v="0"/>
    <s v="x"/>
  </r>
  <r>
    <n v="10962"/>
    <s v="Valentina Barra"/>
    <x v="2"/>
    <x v="1"/>
    <m/>
    <m/>
    <m/>
    <m/>
    <m/>
    <m/>
    <x v="1"/>
    <x v="3"/>
    <s v="x"/>
  </r>
  <r>
    <n v="10963"/>
    <m/>
    <x v="0"/>
    <x v="0"/>
    <m/>
    <m/>
    <m/>
    <m/>
    <m/>
    <m/>
    <x v="0"/>
    <x v="0"/>
    <s v=""/>
  </r>
  <r>
    <n v="10964"/>
    <s v="Catarina Vilar"/>
    <x v="2"/>
    <x v="1"/>
    <m/>
    <m/>
    <m/>
    <s v="x"/>
    <s v="x"/>
    <m/>
    <x v="3"/>
    <x v="1"/>
    <s v="x"/>
  </r>
  <r>
    <n v="10965"/>
    <s v="Mariana Vilar"/>
    <x v="2"/>
    <x v="0"/>
    <m/>
    <m/>
    <m/>
    <s v="x"/>
    <m/>
    <m/>
    <x v="0"/>
    <x v="0"/>
    <s v="x"/>
  </r>
  <r>
    <n v="10966"/>
    <s v="Gabriela Marques"/>
    <x v="2"/>
    <x v="1"/>
    <s v="x"/>
    <m/>
    <m/>
    <s v="x"/>
    <m/>
    <m/>
    <x v="1"/>
    <x v="3"/>
    <s v="x"/>
  </r>
  <r>
    <n v="10967"/>
    <s v="Mafalda Matos"/>
    <x v="2"/>
    <x v="1"/>
    <m/>
    <m/>
    <m/>
    <s v="x"/>
    <m/>
    <m/>
    <x v="3"/>
    <x v="1"/>
    <s v="x"/>
  </r>
  <r>
    <n v="10968"/>
    <s v="André Casaleiro"/>
    <x v="1"/>
    <x v="1"/>
    <m/>
    <m/>
    <m/>
    <m/>
    <m/>
    <m/>
    <x v="3"/>
    <x v="1"/>
    <s v="x"/>
  </r>
  <r>
    <n v="10969"/>
    <s v="Bruno Casaleiro"/>
    <x v="1"/>
    <x v="1"/>
    <m/>
    <m/>
    <m/>
    <m/>
    <m/>
    <m/>
    <x v="3"/>
    <x v="1"/>
    <s v="x"/>
  </r>
  <r>
    <n v="10970"/>
    <s v="Mariana Gascão"/>
    <x v="2"/>
    <x v="1"/>
    <m/>
    <m/>
    <m/>
    <s v="x"/>
    <m/>
    <m/>
    <x v="3"/>
    <x v="4"/>
    <s v="x"/>
  </r>
  <r>
    <n v="10971"/>
    <m/>
    <x v="0"/>
    <x v="0"/>
    <m/>
    <m/>
    <m/>
    <m/>
    <m/>
    <m/>
    <x v="0"/>
    <x v="0"/>
    <s v=""/>
  </r>
  <r>
    <n v="10972"/>
    <s v="Sara Melo"/>
    <x v="2"/>
    <x v="1"/>
    <m/>
    <m/>
    <m/>
    <m/>
    <m/>
    <m/>
    <x v="3"/>
    <x v="1"/>
    <s v="x"/>
  </r>
  <r>
    <n v="10973"/>
    <s v="Renata Morlim"/>
    <x v="2"/>
    <x v="0"/>
    <m/>
    <m/>
    <m/>
    <s v="x"/>
    <m/>
    <m/>
    <x v="0"/>
    <x v="0"/>
    <s v="x"/>
  </r>
  <r>
    <n v="10974"/>
    <s v="Jefferson Melo"/>
    <x v="1"/>
    <x v="0"/>
    <m/>
    <m/>
    <m/>
    <s v="x"/>
    <m/>
    <m/>
    <x v="0"/>
    <x v="0"/>
    <s v="x"/>
  </r>
  <r>
    <n v="10975"/>
    <s v="Cristina Figueira"/>
    <x v="2"/>
    <x v="0"/>
    <m/>
    <m/>
    <m/>
    <s v="x"/>
    <m/>
    <m/>
    <x v="0"/>
    <x v="0"/>
    <s v="x"/>
  </r>
  <r>
    <n v="10976"/>
    <s v="Carlos Martins"/>
    <x v="1"/>
    <x v="0"/>
    <m/>
    <m/>
    <m/>
    <s v="x"/>
    <m/>
    <m/>
    <x v="0"/>
    <x v="0"/>
    <s v="x"/>
  </r>
  <r>
    <n v="10977"/>
    <s v="Tiago Valente"/>
    <x v="1"/>
    <x v="1"/>
    <m/>
    <m/>
    <m/>
    <m/>
    <m/>
    <m/>
    <x v="1"/>
    <x v="3"/>
    <s v="x"/>
  </r>
  <r>
    <n v="10978"/>
    <s v="Mariana Matos"/>
    <x v="2"/>
    <x v="1"/>
    <m/>
    <m/>
    <m/>
    <m/>
    <m/>
    <m/>
    <x v="4"/>
    <x v="5"/>
    <s v="x"/>
  </r>
  <r>
    <n v="10979"/>
    <m/>
    <x v="0"/>
    <x v="0"/>
    <m/>
    <m/>
    <m/>
    <m/>
    <m/>
    <m/>
    <x v="0"/>
    <x v="0"/>
    <s v=""/>
  </r>
  <r>
    <n v="10980"/>
    <s v="Rita Rolão"/>
    <x v="2"/>
    <x v="1"/>
    <m/>
    <m/>
    <m/>
    <m/>
    <m/>
    <m/>
    <x v="7"/>
    <x v="2"/>
    <s v="x"/>
  </r>
  <r>
    <n v="10981"/>
    <s v="Jaqueline Vaz"/>
    <x v="2"/>
    <x v="0"/>
    <m/>
    <m/>
    <m/>
    <m/>
    <m/>
    <m/>
    <x v="0"/>
    <x v="0"/>
    <s v=""/>
  </r>
  <r>
    <n v="10982"/>
    <s v="M. Benedita Serra"/>
    <x v="2"/>
    <x v="0"/>
    <m/>
    <m/>
    <m/>
    <m/>
    <m/>
    <m/>
    <x v="0"/>
    <x v="0"/>
    <s v=""/>
  </r>
  <r>
    <n v="10983"/>
    <s v="Mª Benedita Serra"/>
    <x v="2"/>
    <x v="1"/>
    <m/>
    <m/>
    <m/>
    <m/>
    <m/>
    <m/>
    <x v="5"/>
    <x v="2"/>
    <s v="x"/>
  </r>
  <r>
    <n v="10984"/>
    <s v="Manuela Artur"/>
    <x v="2"/>
    <x v="1"/>
    <m/>
    <m/>
    <m/>
    <s v="x"/>
    <m/>
    <m/>
    <x v="5"/>
    <x v="2"/>
    <s v="x"/>
  </r>
  <r>
    <n v="10985"/>
    <s v="João Bigotte"/>
    <x v="1"/>
    <x v="1"/>
    <m/>
    <s v="x"/>
    <s v="x"/>
    <s v="x"/>
    <m/>
    <m/>
    <x v="10"/>
    <x v="4"/>
    <s v="x"/>
  </r>
  <r>
    <n v="10986"/>
    <s v="Francisco Mendes"/>
    <x v="2"/>
    <x v="0"/>
    <m/>
    <m/>
    <m/>
    <m/>
    <m/>
    <m/>
    <x v="0"/>
    <x v="0"/>
    <s v=""/>
  </r>
  <r>
    <n v="10987"/>
    <s v="Inês Mendes"/>
    <x v="2"/>
    <x v="1"/>
    <m/>
    <m/>
    <m/>
    <m/>
    <m/>
    <m/>
    <x v="6"/>
    <x v="1"/>
    <s v="x"/>
  </r>
  <r>
    <n v="10988"/>
    <s v="Fernando Seabra"/>
    <x v="1"/>
    <x v="0"/>
    <m/>
    <m/>
    <m/>
    <m/>
    <m/>
    <m/>
    <x v="0"/>
    <x v="0"/>
    <s v=""/>
  </r>
  <r>
    <n v="10989"/>
    <s v="Ana Domingos"/>
    <x v="2"/>
    <x v="1"/>
    <m/>
    <m/>
    <m/>
    <m/>
    <m/>
    <m/>
    <x v="7"/>
    <x v="2"/>
    <s v="x"/>
  </r>
  <r>
    <n v="10990"/>
    <m/>
    <x v="0"/>
    <x v="0"/>
    <m/>
    <m/>
    <m/>
    <m/>
    <m/>
    <m/>
    <x v="0"/>
    <x v="0"/>
    <s v=""/>
  </r>
  <r>
    <n v="10991"/>
    <m/>
    <x v="0"/>
    <x v="0"/>
    <m/>
    <m/>
    <m/>
    <m/>
    <m/>
    <m/>
    <x v="0"/>
    <x v="0"/>
    <s v=""/>
  </r>
  <r>
    <n v="10992"/>
    <m/>
    <x v="0"/>
    <x v="0"/>
    <m/>
    <m/>
    <m/>
    <m/>
    <m/>
    <m/>
    <x v="0"/>
    <x v="0"/>
    <s v=""/>
  </r>
  <r>
    <n v="10993"/>
    <s v="Eva Ögren"/>
    <x v="2"/>
    <x v="1"/>
    <m/>
    <m/>
    <m/>
    <m/>
    <m/>
    <m/>
    <x v="1"/>
    <x v="3"/>
    <s v="x"/>
  </r>
  <r>
    <n v="10994"/>
    <s v="Leonor Quarenta"/>
    <x v="2"/>
    <x v="1"/>
    <m/>
    <m/>
    <m/>
    <s v="x"/>
    <m/>
    <m/>
    <x v="7"/>
    <x v="2"/>
    <s v="x"/>
  </r>
  <r>
    <n v="10995"/>
    <s v="Tiago Penas"/>
    <x v="1"/>
    <x v="1"/>
    <m/>
    <m/>
    <m/>
    <s v="x"/>
    <m/>
    <m/>
    <x v="8"/>
    <x v="4"/>
    <s v="x"/>
  </r>
  <r>
    <n v="10996"/>
    <s v="Márcio Cunha"/>
    <x v="1"/>
    <x v="0"/>
    <m/>
    <m/>
    <m/>
    <m/>
    <m/>
    <m/>
    <x v="0"/>
    <x v="0"/>
    <s v=""/>
  </r>
  <r>
    <n v="10997"/>
    <s v="Giovana Delgado"/>
    <x v="2"/>
    <x v="1"/>
    <m/>
    <m/>
    <m/>
    <s v="x"/>
    <m/>
    <m/>
    <x v="1"/>
    <x v="3"/>
    <s v="x"/>
  </r>
  <r>
    <n v="10998"/>
    <m/>
    <x v="0"/>
    <x v="0"/>
    <m/>
    <m/>
    <m/>
    <m/>
    <m/>
    <m/>
    <x v="0"/>
    <x v="0"/>
    <s v=""/>
  </r>
  <r>
    <n v="10999"/>
    <m/>
    <x v="0"/>
    <x v="0"/>
    <m/>
    <m/>
    <m/>
    <m/>
    <m/>
    <m/>
    <x v="0"/>
    <x v="0"/>
    <s v=""/>
  </r>
  <r>
    <n v="11000"/>
    <m/>
    <x v="0"/>
    <x v="0"/>
    <m/>
    <m/>
    <m/>
    <m/>
    <m/>
    <m/>
    <x v="0"/>
    <x v="0"/>
    <s v=""/>
  </r>
  <r>
    <n v="11001"/>
    <m/>
    <x v="0"/>
    <x v="0"/>
    <m/>
    <m/>
    <m/>
    <m/>
    <m/>
    <m/>
    <x v="0"/>
    <x v="0"/>
    <s v=""/>
  </r>
  <r>
    <n v="11002"/>
    <m/>
    <x v="0"/>
    <x v="0"/>
    <m/>
    <m/>
    <m/>
    <m/>
    <m/>
    <m/>
    <x v="0"/>
    <x v="0"/>
    <s v=""/>
  </r>
  <r>
    <n v="11003"/>
    <m/>
    <x v="0"/>
    <x v="0"/>
    <m/>
    <m/>
    <m/>
    <m/>
    <m/>
    <m/>
    <x v="0"/>
    <x v="0"/>
    <s v=""/>
  </r>
  <r>
    <n v="11004"/>
    <m/>
    <x v="0"/>
    <x v="0"/>
    <m/>
    <m/>
    <m/>
    <m/>
    <m/>
    <m/>
    <x v="0"/>
    <x v="0"/>
    <s v=""/>
  </r>
  <r>
    <n v="11005"/>
    <m/>
    <x v="0"/>
    <x v="0"/>
    <m/>
    <m/>
    <m/>
    <m/>
    <m/>
    <m/>
    <x v="0"/>
    <x v="0"/>
    <s v=""/>
  </r>
  <r>
    <n v="11006"/>
    <m/>
    <x v="0"/>
    <x v="0"/>
    <m/>
    <m/>
    <m/>
    <m/>
    <m/>
    <m/>
    <x v="0"/>
    <x v="0"/>
    <s v=""/>
  </r>
  <r>
    <n v="11007"/>
    <m/>
    <x v="0"/>
    <x v="0"/>
    <m/>
    <m/>
    <m/>
    <m/>
    <m/>
    <m/>
    <x v="0"/>
    <x v="0"/>
    <s v=""/>
  </r>
  <r>
    <n v="11008"/>
    <m/>
    <x v="0"/>
    <x v="0"/>
    <m/>
    <m/>
    <m/>
    <m/>
    <m/>
    <m/>
    <x v="0"/>
    <x v="0"/>
    <s v=""/>
  </r>
  <r>
    <n v="11009"/>
    <m/>
    <x v="0"/>
    <x v="0"/>
    <m/>
    <m/>
    <m/>
    <m/>
    <m/>
    <m/>
    <x v="0"/>
    <x v="0"/>
    <s v=""/>
  </r>
  <r>
    <n v="11010"/>
    <m/>
    <x v="0"/>
    <x v="0"/>
    <m/>
    <m/>
    <m/>
    <m/>
    <m/>
    <m/>
    <x v="0"/>
    <x v="0"/>
    <s v=""/>
  </r>
  <r>
    <n v="11011"/>
    <m/>
    <x v="0"/>
    <x v="0"/>
    <m/>
    <m/>
    <m/>
    <m/>
    <m/>
    <m/>
    <x v="0"/>
    <x v="0"/>
    <s v=""/>
  </r>
  <r>
    <n v="11012"/>
    <m/>
    <x v="0"/>
    <x v="0"/>
    <m/>
    <m/>
    <m/>
    <m/>
    <m/>
    <m/>
    <x v="0"/>
    <x v="0"/>
    <s v=""/>
  </r>
  <r>
    <n v="11013"/>
    <s v="Sep Zoontjens"/>
    <x v="1"/>
    <x v="0"/>
    <m/>
    <m/>
    <m/>
    <m/>
    <m/>
    <m/>
    <x v="0"/>
    <x v="0"/>
    <s v=""/>
  </r>
  <r>
    <n v="11014"/>
    <s v="Ricardo Lopes"/>
    <x v="1"/>
    <x v="1"/>
    <m/>
    <m/>
    <m/>
    <s v="x"/>
    <m/>
    <m/>
    <x v="3"/>
    <x v="1"/>
    <s v="x"/>
  </r>
  <r>
    <n v="11015"/>
    <m/>
    <x v="0"/>
    <x v="0"/>
    <m/>
    <m/>
    <m/>
    <m/>
    <m/>
    <m/>
    <x v="0"/>
    <x v="0"/>
    <s v=""/>
  </r>
  <r>
    <n v="11016"/>
    <s v="António M. Lemos"/>
    <x v="1"/>
    <x v="0"/>
    <m/>
    <m/>
    <m/>
    <s v="x"/>
    <m/>
    <m/>
    <x v="0"/>
    <x v="0"/>
    <s v="x"/>
  </r>
  <r>
    <n v="11017"/>
    <s v="A. Carolina Rocha"/>
    <x v="2"/>
    <x v="1"/>
    <m/>
    <m/>
    <m/>
    <s v="x"/>
    <m/>
    <m/>
    <x v="10"/>
    <x v="4"/>
    <s v="x"/>
  </r>
  <r>
    <n v="11018"/>
    <s v="Andreia Gonçalves"/>
    <x v="2"/>
    <x v="0"/>
    <m/>
    <m/>
    <m/>
    <s v="x"/>
    <m/>
    <m/>
    <x v="0"/>
    <x v="0"/>
    <s v="x"/>
  </r>
  <r>
    <n v="11019"/>
    <s v="Daniela Cruz"/>
    <x v="2"/>
    <x v="1"/>
    <m/>
    <m/>
    <m/>
    <s v="x"/>
    <m/>
    <m/>
    <x v="10"/>
    <x v="4"/>
    <s v="x"/>
  </r>
  <r>
    <n v="11020"/>
    <s v="Diana Alves"/>
    <x v="2"/>
    <x v="0"/>
    <m/>
    <m/>
    <m/>
    <s v="x"/>
    <m/>
    <m/>
    <x v="0"/>
    <x v="0"/>
    <s v="x"/>
  </r>
  <r>
    <n v="11021"/>
    <s v="Joana Guedes"/>
    <x v="2"/>
    <x v="1"/>
    <m/>
    <m/>
    <m/>
    <s v="x"/>
    <m/>
    <m/>
    <x v="10"/>
    <x v="4"/>
    <s v="x"/>
  </r>
  <r>
    <n v="11022"/>
    <s v="João P. Silva"/>
    <x v="1"/>
    <x v="1"/>
    <m/>
    <m/>
    <m/>
    <m/>
    <m/>
    <m/>
    <x v="10"/>
    <x v="4"/>
    <s v="x"/>
  </r>
  <r>
    <n v="11023"/>
    <s v="Leonardo Jesus"/>
    <x v="1"/>
    <x v="1"/>
    <m/>
    <m/>
    <m/>
    <s v="x"/>
    <m/>
    <m/>
    <x v="10"/>
    <x v="4"/>
    <s v="x"/>
  </r>
  <r>
    <n v="11024"/>
    <s v="M. Carolina Rosa"/>
    <x v="2"/>
    <x v="0"/>
    <m/>
    <m/>
    <m/>
    <s v="x"/>
    <m/>
    <m/>
    <x v="0"/>
    <x v="0"/>
    <s v="x"/>
  </r>
  <r>
    <n v="11025"/>
    <s v="Marco Gomes"/>
    <x v="1"/>
    <x v="1"/>
    <m/>
    <m/>
    <m/>
    <s v="x"/>
    <m/>
    <m/>
    <x v="10"/>
    <x v="4"/>
    <s v="x"/>
  </r>
  <r>
    <n v="11026"/>
    <m/>
    <x v="0"/>
    <x v="0"/>
    <m/>
    <m/>
    <m/>
    <m/>
    <m/>
    <m/>
    <x v="0"/>
    <x v="0"/>
    <s v=""/>
  </r>
  <r>
    <n v="11027"/>
    <s v="Rúben Sequeira"/>
    <x v="1"/>
    <x v="1"/>
    <m/>
    <m/>
    <m/>
    <m/>
    <m/>
    <m/>
    <x v="10"/>
    <x v="4"/>
    <s v="x"/>
  </r>
  <r>
    <n v="11028"/>
    <m/>
    <x v="0"/>
    <x v="0"/>
    <m/>
    <m/>
    <m/>
    <m/>
    <m/>
    <m/>
    <x v="0"/>
    <x v="0"/>
    <s v=""/>
  </r>
  <r>
    <n v="11029"/>
    <s v="Telmo Gonçalves"/>
    <x v="1"/>
    <x v="1"/>
    <m/>
    <m/>
    <m/>
    <m/>
    <m/>
    <m/>
    <x v="10"/>
    <x v="4"/>
    <s v="x"/>
  </r>
  <r>
    <n v="11030"/>
    <s v="Isaac Lomba"/>
    <x v="1"/>
    <x v="1"/>
    <m/>
    <m/>
    <m/>
    <m/>
    <m/>
    <m/>
    <x v="4"/>
    <x v="5"/>
    <s v="x"/>
  </r>
  <r>
    <n v="11031"/>
    <s v="Sérgio Martins"/>
    <x v="1"/>
    <x v="0"/>
    <m/>
    <m/>
    <m/>
    <m/>
    <m/>
    <m/>
    <x v="0"/>
    <x v="0"/>
    <s v=""/>
  </r>
  <r>
    <n v="11032"/>
    <s v="Duarte Santos"/>
    <x v="1"/>
    <x v="1"/>
    <m/>
    <m/>
    <m/>
    <m/>
    <m/>
    <m/>
    <x v="2"/>
    <x v="1"/>
    <s v="x"/>
  </r>
  <r>
    <n v="11033"/>
    <s v="Laura Antunes"/>
    <x v="2"/>
    <x v="1"/>
    <m/>
    <m/>
    <m/>
    <m/>
    <m/>
    <m/>
    <x v="2"/>
    <x v="1"/>
    <s v="x"/>
  </r>
  <r>
    <n v="11034"/>
    <s v="Laura Ribeiro"/>
    <x v="2"/>
    <x v="1"/>
    <m/>
    <m/>
    <m/>
    <m/>
    <m/>
    <m/>
    <x v="2"/>
    <x v="1"/>
    <s v="x"/>
  </r>
  <r>
    <n v="11035"/>
    <s v="Matilde Cunha"/>
    <x v="2"/>
    <x v="0"/>
    <m/>
    <m/>
    <m/>
    <m/>
    <m/>
    <m/>
    <x v="0"/>
    <x v="0"/>
    <s v=""/>
  </r>
  <r>
    <n v="11036"/>
    <s v="Beatriz Custódio"/>
    <x v="2"/>
    <x v="1"/>
    <m/>
    <m/>
    <m/>
    <s v="x"/>
    <m/>
    <m/>
    <x v="1"/>
    <x v="3"/>
    <s v="x"/>
  </r>
  <r>
    <n v="11037"/>
    <s v="Joana Biscaia"/>
    <x v="2"/>
    <x v="0"/>
    <m/>
    <m/>
    <s v="x"/>
    <s v="x"/>
    <m/>
    <m/>
    <x v="10"/>
    <x v="0"/>
    <s v="x"/>
  </r>
  <r>
    <n v="11038"/>
    <s v="David Mateus"/>
    <x v="1"/>
    <x v="0"/>
    <m/>
    <m/>
    <m/>
    <m/>
    <m/>
    <m/>
    <x v="0"/>
    <x v="0"/>
    <s v=""/>
  </r>
  <r>
    <n v="11039"/>
    <s v="Mª Leonor Oliveira"/>
    <x v="2"/>
    <x v="1"/>
    <m/>
    <m/>
    <s v="x"/>
    <m/>
    <m/>
    <m/>
    <x v="10"/>
    <x v="4"/>
    <s v="x"/>
  </r>
  <r>
    <n v="11040"/>
    <s v="Francisco Dias"/>
    <x v="1"/>
    <x v="1"/>
    <m/>
    <m/>
    <m/>
    <m/>
    <m/>
    <m/>
    <x v="2"/>
    <x v="1"/>
    <s v="x"/>
  </r>
  <r>
    <n v="11041"/>
    <s v="Lucas Martins"/>
    <x v="1"/>
    <x v="1"/>
    <m/>
    <m/>
    <m/>
    <m/>
    <m/>
    <m/>
    <x v="2"/>
    <x v="1"/>
    <s v="x"/>
  </r>
  <r>
    <n v="11042"/>
    <s v="Rafael Lima"/>
    <x v="1"/>
    <x v="1"/>
    <m/>
    <m/>
    <m/>
    <m/>
    <m/>
    <m/>
    <x v="9"/>
    <x v="1"/>
    <s v="x"/>
  </r>
  <r>
    <n v="11043"/>
    <s v="Isabella Rodrigues"/>
    <x v="2"/>
    <x v="0"/>
    <m/>
    <m/>
    <m/>
    <m/>
    <m/>
    <m/>
    <x v="0"/>
    <x v="0"/>
    <s v=""/>
  </r>
  <r>
    <n v="11044"/>
    <s v="José Silva"/>
    <x v="1"/>
    <x v="0"/>
    <m/>
    <m/>
    <m/>
    <m/>
    <m/>
    <m/>
    <x v="0"/>
    <x v="0"/>
    <s v=""/>
  </r>
  <r>
    <n v="11045"/>
    <s v="Laura Martins"/>
    <x v="2"/>
    <x v="0"/>
    <m/>
    <m/>
    <m/>
    <m/>
    <m/>
    <m/>
    <x v="0"/>
    <x v="0"/>
    <s v=""/>
  </r>
  <r>
    <n v="11046"/>
    <s v="Mª Francisca Duarte"/>
    <x v="2"/>
    <x v="0"/>
    <m/>
    <m/>
    <m/>
    <s v="x"/>
    <m/>
    <m/>
    <x v="0"/>
    <x v="0"/>
    <s v="x"/>
  </r>
  <r>
    <n v="11047"/>
    <s v="Mª Rita Figueiredo"/>
    <x v="2"/>
    <x v="0"/>
    <m/>
    <m/>
    <m/>
    <m/>
    <m/>
    <m/>
    <x v="0"/>
    <x v="0"/>
    <s v=""/>
  </r>
  <r>
    <n v="11048"/>
    <s v="Mia Cabral"/>
    <x v="2"/>
    <x v="0"/>
    <m/>
    <m/>
    <m/>
    <m/>
    <m/>
    <m/>
    <x v="0"/>
    <x v="0"/>
    <s v=""/>
  </r>
  <r>
    <n v="11049"/>
    <s v="Sara Duarte"/>
    <x v="2"/>
    <x v="0"/>
    <m/>
    <m/>
    <m/>
    <s v="x"/>
    <m/>
    <m/>
    <x v="0"/>
    <x v="0"/>
    <s v="x"/>
  </r>
  <r>
    <n v="11050"/>
    <s v="Maria Portugal"/>
    <x v="2"/>
    <x v="0"/>
    <m/>
    <m/>
    <m/>
    <m/>
    <m/>
    <m/>
    <x v="0"/>
    <x v="0"/>
    <s v=""/>
  </r>
  <r>
    <n v="11051"/>
    <s v="Tânia Nogueira"/>
    <x v="2"/>
    <x v="1"/>
    <m/>
    <m/>
    <m/>
    <m/>
    <m/>
    <m/>
    <x v="10"/>
    <x v="4"/>
    <s v="x"/>
  </r>
  <r>
    <n v="11052"/>
    <s v="José Mourão"/>
    <x v="1"/>
    <x v="1"/>
    <m/>
    <m/>
    <m/>
    <m/>
    <m/>
    <m/>
    <x v="10"/>
    <x v="4"/>
    <s v="x"/>
  </r>
  <r>
    <n v="11053"/>
    <s v="Catarina Araújo"/>
    <x v="2"/>
    <x v="0"/>
    <m/>
    <m/>
    <m/>
    <m/>
    <m/>
    <m/>
    <x v="0"/>
    <x v="0"/>
    <s v=""/>
  </r>
  <r>
    <n v="11054"/>
    <s v="Diogo Nogueira"/>
    <x v="1"/>
    <x v="1"/>
    <m/>
    <m/>
    <m/>
    <m/>
    <m/>
    <m/>
    <x v="2"/>
    <x v="1"/>
    <s v="x"/>
  </r>
  <r>
    <n v="11055"/>
    <s v="Matilde Jacinto"/>
    <x v="2"/>
    <x v="0"/>
    <m/>
    <m/>
    <m/>
    <m/>
    <m/>
    <m/>
    <x v="0"/>
    <x v="0"/>
    <s v=""/>
  </r>
  <r>
    <n v="11056"/>
    <s v="Filipe Vitorino"/>
    <x v="1"/>
    <x v="0"/>
    <m/>
    <m/>
    <m/>
    <m/>
    <m/>
    <m/>
    <x v="0"/>
    <x v="0"/>
    <s v=""/>
  </r>
  <r>
    <n v="11057"/>
    <s v="José Heleno"/>
    <x v="1"/>
    <x v="0"/>
    <m/>
    <m/>
    <m/>
    <m/>
    <m/>
    <m/>
    <x v="0"/>
    <x v="0"/>
    <s v=""/>
  </r>
  <r>
    <n v="11058"/>
    <s v="Carla Ribeiro"/>
    <x v="2"/>
    <x v="0"/>
    <m/>
    <m/>
    <m/>
    <s v="x"/>
    <m/>
    <m/>
    <x v="0"/>
    <x v="0"/>
    <s v="x"/>
  </r>
  <r>
    <n v="11059"/>
    <s v="Carolina Valente"/>
    <x v="2"/>
    <x v="0"/>
    <m/>
    <m/>
    <m/>
    <m/>
    <m/>
    <m/>
    <x v="0"/>
    <x v="0"/>
    <s v=""/>
  </r>
  <r>
    <n v="11060"/>
    <s v="Alexandre Domingues"/>
    <x v="1"/>
    <x v="0"/>
    <m/>
    <m/>
    <m/>
    <m/>
    <m/>
    <m/>
    <x v="0"/>
    <x v="0"/>
    <s v=""/>
  </r>
  <r>
    <n v="11061"/>
    <s v="Enea Valentini"/>
    <x v="1"/>
    <x v="0"/>
    <m/>
    <m/>
    <m/>
    <m/>
    <m/>
    <m/>
    <x v="0"/>
    <x v="0"/>
    <s v=""/>
  </r>
  <r>
    <n v="11062"/>
    <s v="Dianne Dijkman"/>
    <x v="2"/>
    <x v="1"/>
    <m/>
    <m/>
    <m/>
    <m/>
    <m/>
    <m/>
    <x v="4"/>
    <x v="2"/>
    <s v="x"/>
  </r>
  <r>
    <n v="11063"/>
    <s v="Nelson Henriques"/>
    <x v="1"/>
    <x v="1"/>
    <m/>
    <m/>
    <m/>
    <m/>
    <m/>
    <m/>
    <x v="7"/>
    <x v="2"/>
    <s v="x"/>
  </r>
  <r>
    <n v="11064"/>
    <s v="Santiago Gonçalves"/>
    <x v="1"/>
    <x v="1"/>
    <m/>
    <m/>
    <m/>
    <m/>
    <m/>
    <m/>
    <x v="7"/>
    <x v="2"/>
    <s v="x"/>
  </r>
  <r>
    <n v="11065"/>
    <s v="Santiago Lourenço"/>
    <x v="1"/>
    <x v="1"/>
    <m/>
    <m/>
    <m/>
    <m/>
    <m/>
    <m/>
    <x v="7"/>
    <x v="2"/>
    <s v="x"/>
  </r>
  <r>
    <n v="11066"/>
    <s v="Inês Leal"/>
    <x v="2"/>
    <x v="1"/>
    <m/>
    <m/>
    <m/>
    <s v="x"/>
    <m/>
    <m/>
    <x v="3"/>
    <x v="1"/>
    <s v="x"/>
  </r>
  <r>
    <n v="11067"/>
    <s v="Madalena Paulino"/>
    <x v="2"/>
    <x v="1"/>
    <m/>
    <m/>
    <m/>
    <s v="x"/>
    <m/>
    <m/>
    <x v="3"/>
    <x v="4"/>
    <s v="x"/>
  </r>
  <r>
    <n v="11068"/>
    <s v="Alice Bom"/>
    <x v="2"/>
    <x v="1"/>
    <m/>
    <m/>
    <m/>
    <m/>
    <m/>
    <m/>
    <x v="2"/>
    <x v="1"/>
    <s v="x"/>
  </r>
  <r>
    <n v="11069"/>
    <s v="Alicine Bento"/>
    <x v="2"/>
    <x v="1"/>
    <m/>
    <m/>
    <m/>
    <m/>
    <m/>
    <m/>
    <x v="2"/>
    <x v="1"/>
    <s v="x"/>
  </r>
  <r>
    <n v="11070"/>
    <s v="Luísa Bom"/>
    <x v="2"/>
    <x v="1"/>
    <m/>
    <m/>
    <m/>
    <m/>
    <m/>
    <m/>
    <x v="2"/>
    <x v="1"/>
    <s v="x"/>
  </r>
  <r>
    <n v="11071"/>
    <s v="Sofia Pacheco"/>
    <x v="2"/>
    <x v="1"/>
    <m/>
    <m/>
    <m/>
    <m/>
    <m/>
    <m/>
    <x v="2"/>
    <x v="1"/>
    <s v="x"/>
  </r>
  <r>
    <n v="11072"/>
    <s v="Lara Brito"/>
    <x v="2"/>
    <x v="1"/>
    <m/>
    <m/>
    <m/>
    <m/>
    <m/>
    <m/>
    <x v="7"/>
    <x v="2"/>
    <s v="x"/>
  </r>
  <r>
    <n v="11073"/>
    <s v="Timea Darnadiová"/>
    <x v="2"/>
    <x v="1"/>
    <m/>
    <m/>
    <m/>
    <m/>
    <m/>
    <m/>
    <x v="5"/>
    <x v="2"/>
    <s v="x"/>
  </r>
  <r>
    <n v="11074"/>
    <s v="Anne Carmo"/>
    <x v="2"/>
    <x v="1"/>
    <m/>
    <m/>
    <m/>
    <s v="x"/>
    <m/>
    <m/>
    <x v="1"/>
    <x v="3"/>
    <s v="x"/>
  </r>
  <r>
    <n v="11075"/>
    <s v="Gustavo Martins"/>
    <x v="1"/>
    <x v="1"/>
    <m/>
    <m/>
    <m/>
    <m/>
    <m/>
    <m/>
    <x v="1"/>
    <x v="3"/>
    <s v="x"/>
  </r>
  <r>
    <n v="11076"/>
    <s v="Manuel Costa"/>
    <x v="1"/>
    <x v="1"/>
    <m/>
    <m/>
    <m/>
    <m/>
    <m/>
    <m/>
    <x v="1"/>
    <x v="3"/>
    <s v="x"/>
  </r>
  <r>
    <n v="11077"/>
    <s v="Sara Goes"/>
    <x v="2"/>
    <x v="1"/>
    <m/>
    <m/>
    <m/>
    <m/>
    <m/>
    <m/>
    <x v="1"/>
    <x v="3"/>
    <s v="x"/>
  </r>
  <r>
    <n v="11078"/>
    <s v="Heitor Freitas"/>
    <x v="1"/>
    <x v="1"/>
    <m/>
    <m/>
    <m/>
    <m/>
    <m/>
    <m/>
    <x v="2"/>
    <x v="1"/>
    <s v="x"/>
  </r>
  <r>
    <n v="11079"/>
    <s v="Joana Ferrão"/>
    <x v="2"/>
    <x v="1"/>
    <m/>
    <m/>
    <m/>
    <m/>
    <m/>
    <m/>
    <x v="10"/>
    <x v="4"/>
    <s v="x"/>
  </r>
  <r>
    <n v="11080"/>
    <s v="Mª Luísa Nora"/>
    <x v="2"/>
    <x v="1"/>
    <m/>
    <m/>
    <m/>
    <m/>
    <m/>
    <m/>
    <x v="10"/>
    <x v="4"/>
    <s v="x"/>
  </r>
  <r>
    <n v="11081"/>
    <s v="Daniel Angelino"/>
    <x v="1"/>
    <x v="1"/>
    <m/>
    <m/>
    <m/>
    <m/>
    <m/>
    <m/>
    <x v="1"/>
    <x v="3"/>
    <s v="x"/>
  </r>
  <r>
    <n v="11082"/>
    <s v="Patrícia Matoso"/>
    <x v="2"/>
    <x v="1"/>
    <m/>
    <m/>
    <m/>
    <m/>
    <m/>
    <m/>
    <x v="6"/>
    <x v="1"/>
    <s v="x"/>
  </r>
  <r>
    <n v="11083"/>
    <s v="Duarte Lopes"/>
    <x v="1"/>
    <x v="1"/>
    <m/>
    <m/>
    <m/>
    <m/>
    <m/>
    <m/>
    <x v="3"/>
    <x v="1"/>
    <s v="x"/>
  </r>
  <r>
    <n v="11084"/>
    <s v="Francisca Gaspar"/>
    <x v="2"/>
    <x v="1"/>
    <m/>
    <m/>
    <m/>
    <m/>
    <m/>
    <m/>
    <x v="3"/>
    <x v="1"/>
    <s v="x"/>
  </r>
  <r>
    <n v="11085"/>
    <s v="Guilherme Ribeiro"/>
    <x v="1"/>
    <x v="1"/>
    <m/>
    <m/>
    <m/>
    <m/>
    <m/>
    <m/>
    <x v="3"/>
    <x v="1"/>
    <s v="x"/>
  </r>
  <r>
    <n v="11086"/>
    <s v="Miguel C. Ferreira"/>
    <x v="1"/>
    <x v="1"/>
    <m/>
    <m/>
    <m/>
    <m/>
    <m/>
    <m/>
    <x v="3"/>
    <x v="1"/>
    <s v="x"/>
  </r>
  <r>
    <n v="11087"/>
    <s v="Teresa Sanches"/>
    <x v="2"/>
    <x v="1"/>
    <m/>
    <m/>
    <m/>
    <m/>
    <m/>
    <m/>
    <x v="3"/>
    <x v="1"/>
    <s v="x"/>
  </r>
  <r>
    <n v="11088"/>
    <s v="Teresa Herdade"/>
    <x v="2"/>
    <x v="1"/>
    <m/>
    <m/>
    <m/>
    <m/>
    <m/>
    <m/>
    <x v="3"/>
    <x v="1"/>
    <s v="x"/>
  </r>
  <r>
    <n v="11089"/>
    <s v="Catarina Dias"/>
    <x v="2"/>
    <x v="1"/>
    <m/>
    <m/>
    <m/>
    <s v="x"/>
    <m/>
    <m/>
    <x v="9"/>
    <x v="1"/>
    <s v="x"/>
  </r>
  <r>
    <n v="11090"/>
    <s v="Emily Correia"/>
    <x v="2"/>
    <x v="1"/>
    <m/>
    <m/>
    <m/>
    <s v="x"/>
    <m/>
    <m/>
    <x v="9"/>
    <x v="1"/>
    <s v="x"/>
  </r>
  <r>
    <n v="11091"/>
    <s v="Gabriel Marques"/>
    <x v="1"/>
    <x v="1"/>
    <m/>
    <m/>
    <m/>
    <m/>
    <m/>
    <m/>
    <x v="9"/>
    <x v="1"/>
    <s v="x"/>
  </r>
  <r>
    <n v="11092"/>
    <s v="Hercília Cacumba"/>
    <x v="2"/>
    <x v="1"/>
    <m/>
    <m/>
    <m/>
    <m/>
    <m/>
    <m/>
    <x v="9"/>
    <x v="1"/>
    <s v="x"/>
  </r>
  <r>
    <n v="11093"/>
    <s v="João Maia"/>
    <x v="1"/>
    <x v="1"/>
    <m/>
    <m/>
    <m/>
    <m/>
    <m/>
    <m/>
    <x v="9"/>
    <x v="1"/>
    <s v="x"/>
  </r>
  <r>
    <n v="11094"/>
    <s v="Matilde Garrido"/>
    <x v="2"/>
    <x v="1"/>
    <m/>
    <m/>
    <m/>
    <s v="x"/>
    <m/>
    <m/>
    <x v="9"/>
    <x v="1"/>
    <s v="x"/>
  </r>
  <r>
    <n v="11095"/>
    <s v="Samara Santos"/>
    <x v="2"/>
    <x v="1"/>
    <m/>
    <m/>
    <m/>
    <m/>
    <m/>
    <m/>
    <x v="9"/>
    <x v="1"/>
    <s v="x"/>
  </r>
  <r>
    <n v="11096"/>
    <s v="Tainá Moraes"/>
    <x v="2"/>
    <x v="1"/>
    <m/>
    <m/>
    <m/>
    <m/>
    <m/>
    <m/>
    <x v="9"/>
    <x v="1"/>
    <s v="x"/>
  </r>
  <r>
    <n v="11097"/>
    <s v="Yuriy Kykot"/>
    <x v="1"/>
    <x v="1"/>
    <m/>
    <m/>
    <m/>
    <s v="x"/>
    <m/>
    <m/>
    <x v="9"/>
    <x v="1"/>
    <s v="x"/>
  </r>
  <r>
    <n v="11098"/>
    <s v="Luís Garrido"/>
    <x v="1"/>
    <x v="0"/>
    <m/>
    <m/>
    <m/>
    <s v="x"/>
    <m/>
    <m/>
    <x v="0"/>
    <x v="0"/>
    <s v="x"/>
  </r>
  <r>
    <n v="11099"/>
    <m/>
    <x v="0"/>
    <x v="0"/>
    <m/>
    <m/>
    <m/>
    <m/>
    <m/>
    <m/>
    <x v="0"/>
    <x v="0"/>
    <s v=""/>
  </r>
  <r>
    <n v="11100"/>
    <m/>
    <x v="0"/>
    <x v="0"/>
    <m/>
    <m/>
    <m/>
    <m/>
    <m/>
    <m/>
    <x v="0"/>
    <x v="0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A69DF9-4D57-4682-828E-A5FC270C460D}" name="PivotTable1" cacheId="0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O14:P31" firstHeaderRow="1" firstDataRow="1" firstDataCol="1" rowPageCount="2" colPageCount="1"/>
  <pivotFields count="13">
    <pivotField showAll="0"/>
    <pivotField showAll="0"/>
    <pivotField axis="axisRow" dataField="1" showAll="0">
      <items count="5">
        <item m="1" x="3"/>
        <item x="2"/>
        <item x="1"/>
        <item x="0"/>
        <item t="default"/>
      </items>
    </pivotField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axis="axisPage" showAll="0">
      <items count="13">
        <item m="1" x="11"/>
        <item x="10"/>
        <item x="7"/>
        <item x="3"/>
        <item x="8"/>
        <item x="1"/>
        <item x="6"/>
        <item x="4"/>
        <item x="5"/>
        <item x="2"/>
        <item x="0"/>
        <item x="9"/>
        <item t="default"/>
      </items>
    </pivotField>
    <pivotField axis="axisRow" showAll="0">
      <items count="7">
        <item x="4"/>
        <item x="1"/>
        <item x="3"/>
        <item x="2"/>
        <item x="5"/>
        <item x="0"/>
        <item t="default"/>
      </items>
    </pivotField>
    <pivotField showAll="0"/>
  </pivotFields>
  <rowFields count="2">
    <field x="11"/>
    <field x="2"/>
  </rowFields>
  <rowItems count="17">
    <i>
      <x/>
    </i>
    <i r="1">
      <x v="1"/>
    </i>
    <i r="1">
      <x v="2"/>
    </i>
    <i>
      <x v="1"/>
    </i>
    <i r="1">
      <x v="1"/>
    </i>
    <i r="1">
      <x v="2"/>
    </i>
    <i>
      <x v="2"/>
    </i>
    <i r="1">
      <x v="1"/>
    </i>
    <i r="1">
      <x v="2"/>
    </i>
    <i r="1">
      <x v="3"/>
    </i>
    <i>
      <x v="3"/>
    </i>
    <i r="1">
      <x v="1"/>
    </i>
    <i r="1">
      <x v="2"/>
    </i>
    <i>
      <x v="4"/>
    </i>
    <i r="1">
      <x v="1"/>
    </i>
    <i r="1">
      <x v="2"/>
    </i>
    <i t="grand">
      <x/>
    </i>
  </rowItems>
  <colItems count="1">
    <i/>
  </colItems>
  <pageFields count="2">
    <pageField fld="10" hier="-1"/>
    <pageField fld="3" item="0" hier="-1"/>
  </pageFields>
  <dataFields count="1">
    <dataField name="Count of Sex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3" displayName="Table13" ref="A1:H354">
  <autoFilter ref="A1:H354" xr:uid="{00000000-0009-0000-0100-000001000000}"/>
  <sortState xmlns:xlrd2="http://schemas.microsoft.com/office/spreadsheetml/2017/richdata2" ref="A2:H308">
    <sortCondition ref="B1:B308"/>
  </sortState>
  <tableColumns count="8">
    <tableColumn id="1" xr3:uid="{00000000-0010-0000-0000-000001000000}" name="ORDEM" dataDxfId="129"/>
    <tableColumn id="2" xr3:uid="{00000000-0010-0000-0000-000002000000}" name="JOGO" dataDxfId="128"/>
    <tableColumn id="3" xr3:uid="{00000000-0010-0000-0000-000003000000}" name="CÓDIGO" dataDxfId="127"/>
    <tableColumn id="4" xr3:uid="{00000000-0010-0000-0000-000004000000}" name="VISITADA" dataDxfId="126"/>
    <tableColumn id="5" xr3:uid="{00000000-0010-0000-0000-000005000000}" name="VISITANTE" dataDxfId="125"/>
    <tableColumn id="6" xr3:uid="{00000000-0010-0000-0000-000006000000}" name="DATA/HORA" dataDxfId="124"/>
    <tableColumn id="7" xr3:uid="{00000000-0010-0000-0000-000007000000}" name="LOCAL" dataDxfId="123"/>
    <tableColumn id="8" xr3:uid="{00000000-0010-0000-0000-000008000000}" name="OBS" dataDxfId="1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C71F8CF-F378-4587-B3E9-D88E4CC1FE63}" name="Table2" displayName="Table2" ref="A1:M3062" totalsRowShown="0" headerRowDxfId="121" dataDxfId="120" tableBorderDxfId="119" dataCellStyle="Normal 2">
  <autoFilter ref="A1:M3062" xr:uid="{DC71F8CF-F378-4587-B3E9-D88E4CC1FE63}"/>
  <tableColumns count="13">
    <tableColumn id="1" xr3:uid="{E020B26C-F436-4B13-B329-09326EF0CE31}" name="Nº" dataDxfId="118" dataCellStyle="Normal 2"/>
    <tableColumn id="2" xr3:uid="{41F5010B-14C2-4C02-AD33-C1EF2FABFAF8}" name="Nome" dataDxfId="117" dataCellStyle="Normal 2"/>
    <tableColumn id="3" xr3:uid="{BBF56A0A-2AFA-4B94-8EAC-C7E6B472EAD0}" name="Sexo" dataDxfId="116" dataCellStyle="Normal 2"/>
    <tableColumn id="4" xr3:uid="{54744872-4AC8-4AD6-A91D-F13F365E939E}" name="Jog" dataDxfId="115" dataCellStyle="Normal 2"/>
    <tableColumn id="5" xr3:uid="{60E72372-DD73-4CF0-9CEC-B9B47A1C9740}" name="Árb" dataDxfId="114" dataCellStyle="Normal 2"/>
    <tableColumn id="6" xr3:uid="{4E5A4EA1-A26B-4DC5-B031-97797D9BCA9D}" name="Trei" dataDxfId="113" dataCellStyle="Normal 2"/>
    <tableColumn id="7" xr3:uid="{9EB86325-3974-4F07-A1CD-E96C0F4A9AF1}" name="Dir" dataDxfId="112" dataCellStyle="Normal 2"/>
    <tableColumn id="8" xr3:uid="{A4C058B2-FD7F-4556-BF39-D264DBA18500}" name="ST" dataDxfId="111" dataCellStyle="Normal 2"/>
    <tableColumn id="9" xr3:uid="{FC9189D9-5E82-4B7F-BEDA-699A04DE99BC}" name="Fisio" dataDxfId="110" dataCellStyle="Normal 2"/>
    <tableColumn id="10" xr3:uid="{537206F9-25A0-435D-B80F-2A2CEA02354A}" name="PF" dataDxfId="109" dataCellStyle="Normal 2"/>
    <tableColumn id="11" xr3:uid="{4AE363A1-6444-4D96-A1E9-4C3F502EF79E}" name="Clube" dataDxfId="108" dataCellStyle="Normal 2"/>
    <tableColumn id="12" xr3:uid="{BB042975-B892-464D-AB8C-73E03934415D}" name="Equipa" dataDxfId="107" dataCellStyle="Normal 2"/>
    <tableColumn id="13" xr3:uid="{71D095FA-4EE8-4C74-A88C-F4DEC4987F06}" name="Audiovisual" dataDxfId="106" dataCellStyle="Normal 2">
      <calculatedColumnFormula>IF(COUNTA($D2:$J2)&gt;0,"x","")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D5388"/>
    <pageSetUpPr fitToPage="1"/>
  </sheetPr>
  <dimension ref="A1:AA60"/>
  <sheetViews>
    <sheetView showGridLines="0" showZeros="0" tabSelected="1" zoomScale="60" zoomScaleNormal="60" workbookViewId="0">
      <selection activeCell="S2" sqref="S2"/>
    </sheetView>
  </sheetViews>
  <sheetFormatPr defaultColWidth="9.1796875" defaultRowHeight="13" x14ac:dyDescent="0.25"/>
  <cols>
    <col min="1" max="1" width="9.54296875" style="2" customWidth="1"/>
    <col min="2" max="10" width="9.54296875" style="1" customWidth="1"/>
    <col min="11" max="11" width="0.81640625" style="1" customWidth="1"/>
    <col min="12" max="12" width="9.54296875" style="2" customWidth="1"/>
    <col min="13" max="21" width="9.54296875" style="1" customWidth="1"/>
    <col min="22" max="22" width="8.54296875" customWidth="1"/>
    <col min="23" max="23" width="9.1796875" customWidth="1"/>
    <col min="24" max="24" width="9.54296875" bestFit="1" customWidth="1"/>
    <col min="25" max="26" width="9.1796875" customWidth="1"/>
    <col min="27" max="27" width="9.1796875" hidden="1" customWidth="1"/>
    <col min="28" max="29" width="9.1796875" customWidth="1"/>
    <col min="31" max="31" width="10.453125" customWidth="1"/>
    <col min="32" max="32" width="9.1796875" customWidth="1"/>
    <col min="51" max="51" width="8.81640625" customWidth="1"/>
  </cols>
  <sheetData>
    <row r="1" spans="1:27" ht="84" customHeight="1" x14ac:dyDescent="0.25">
      <c r="A1" s="132"/>
      <c r="B1" s="132"/>
      <c r="C1" s="132"/>
      <c r="D1" s="133"/>
      <c r="E1" s="134" t="s">
        <v>1215</v>
      </c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6"/>
    </row>
    <row r="2" spans="1:27" ht="41.25" customHeight="1" x14ac:dyDescent="0.25">
      <c r="A2" s="132"/>
      <c r="B2" s="132"/>
      <c r="C2" s="132"/>
      <c r="D2" s="133"/>
      <c r="E2" s="3" t="s">
        <v>0</v>
      </c>
      <c r="F2" s="137" t="s">
        <v>1189</v>
      </c>
      <c r="G2" s="138"/>
      <c r="H2" s="139" t="s">
        <v>1</v>
      </c>
      <c r="I2" s="140"/>
      <c r="J2" s="141"/>
      <c r="K2" s="137" t="str">
        <f>IF(LEFT($T$2,4)="CN1D","Campeonato Nacional 1ª Divisão",IF(LEFT($T$2,4)="CN2D","Campeonato Nacional 2ª Divisão",IF(LEFT($T$2,4)="CN3D","Campeonato Nacional 3ª Divisão",IF(LEFT($T$2,2)="TP","Taça de Portugal",IF(LEFT($T$2,2)="ST","Supertaça Mário Godinho",IF(LEFT($T$2,4)="CN1_","Campeonato Nacional 1ª Divisão Play-offs",IF(LEFT($T$2,4)="CN2_","Campeonato Nacional 2ª Divisão Play-offs",IF(LEFT($T$2,4)="CN3_","Campeonato Nacional 3ª Divisão Play-offs",""))))))))</f>
        <v/>
      </c>
      <c r="L2" s="142"/>
      <c r="M2" s="142"/>
      <c r="N2" s="142"/>
      <c r="O2" s="142"/>
      <c r="P2" s="142"/>
      <c r="Q2" s="138"/>
      <c r="R2" s="3" t="s">
        <v>2</v>
      </c>
      <c r="S2" s="4"/>
      <c r="T2" s="143" t="str">
        <f>IF(ISBLANK($S$2),"",INDEX(Calendário!B:G,MATCH($S$2,Calendário!B:B,0),2))</f>
        <v/>
      </c>
      <c r="U2" s="143"/>
      <c r="AA2" t="s">
        <v>1016</v>
      </c>
    </row>
    <row r="3" spans="1:27" ht="41.25" customHeight="1" x14ac:dyDescent="0.25">
      <c r="A3" s="132"/>
      <c r="B3" s="132"/>
      <c r="C3" s="132"/>
      <c r="D3" s="133"/>
      <c r="E3" s="3" t="s">
        <v>3</v>
      </c>
      <c r="F3" s="144" t="str">
        <f>IF(ISBLANK($S$2),"",INDEX(Calendário!B:G,MATCH($S$2,Calendário!B:B,0),5))</f>
        <v/>
      </c>
      <c r="G3" s="145"/>
      <c r="H3" s="146" t="s">
        <v>4</v>
      </c>
      <c r="I3" s="146"/>
      <c r="J3" s="146"/>
      <c r="K3" s="147" t="str">
        <f>IF(ISBLANK($S$2),"",INDEX(Calendário!B:G,MATCH($S$2,Calendário!B:B,0),6))</f>
        <v/>
      </c>
      <c r="L3" s="147"/>
      <c r="M3" s="147"/>
      <c r="N3" s="147"/>
      <c r="O3" s="147"/>
      <c r="P3" s="147"/>
      <c r="Q3" s="147"/>
      <c r="R3" s="3" t="s">
        <v>5</v>
      </c>
      <c r="S3" s="148" t="str">
        <f>IF(ISBLANK($S$2),"",INDEX(Calendário!$F$1:$F$2460,MATCH(S2,Calendário!$B$1:$B$2460)))</f>
        <v/>
      </c>
      <c r="T3" s="148"/>
      <c r="U3" s="148"/>
      <c r="AA3" t="str">
        <f>$A$6</f>
        <v/>
      </c>
    </row>
    <row r="4" spans="1:27" ht="5.25" customHeight="1" x14ac:dyDescent="0.25">
      <c r="AA4" t="str">
        <f>$L$6</f>
        <v/>
      </c>
    </row>
    <row r="5" spans="1:27" ht="30" customHeight="1" x14ac:dyDescent="0.25">
      <c r="A5" s="149" t="s">
        <v>6</v>
      </c>
      <c r="B5" s="149"/>
      <c r="C5" s="149"/>
      <c r="D5" s="149"/>
      <c r="E5" s="149"/>
      <c r="F5" s="149"/>
      <c r="G5" s="149"/>
      <c r="H5" s="149"/>
      <c r="I5" s="149"/>
      <c r="J5" s="149"/>
      <c r="K5" s="5"/>
      <c r="L5" s="149" t="s">
        <v>7</v>
      </c>
      <c r="M5" s="149"/>
      <c r="N5" s="149"/>
      <c r="O5" s="149"/>
      <c r="P5" s="149"/>
      <c r="Q5" s="149"/>
      <c r="R5" s="149"/>
      <c r="S5" s="149"/>
      <c r="T5" s="149"/>
      <c r="U5" s="149"/>
    </row>
    <row r="6" spans="1:27" ht="30" customHeight="1" x14ac:dyDescent="0.25">
      <c r="A6" s="150" t="str">
        <f>IF(ISBLANK($S$2),"",INDEX(Calendário!B:G,MATCH($S$2,Calendário!B:B,0),3))</f>
        <v/>
      </c>
      <c r="B6" s="150"/>
      <c r="C6" s="150"/>
      <c r="D6" s="150"/>
      <c r="E6" s="150"/>
      <c r="F6" s="150"/>
      <c r="G6" s="150"/>
      <c r="H6" s="150"/>
      <c r="I6" s="150"/>
      <c r="J6" s="150"/>
      <c r="K6" s="6"/>
      <c r="L6" s="150" t="str">
        <f>IF(ISBLANK($S$2),"",INDEX(Calendário!B:G,MATCH($S$2,Calendário!B:B,0),4))</f>
        <v/>
      </c>
      <c r="M6" s="150"/>
      <c r="N6" s="150"/>
      <c r="O6" s="150"/>
      <c r="P6" s="150"/>
      <c r="Q6" s="150"/>
      <c r="R6" s="150"/>
      <c r="S6" s="150"/>
      <c r="T6" s="150"/>
      <c r="U6" s="150"/>
    </row>
    <row r="7" spans="1:27" ht="5.15" customHeight="1" x14ac:dyDescent="0.25">
      <c r="B7" s="7"/>
      <c r="C7" s="7"/>
      <c r="D7" s="7"/>
      <c r="E7" s="7"/>
      <c r="F7" s="7"/>
      <c r="G7" s="7"/>
      <c r="H7" s="7"/>
      <c r="I7" s="7"/>
      <c r="J7" s="7"/>
      <c r="K7" s="7"/>
      <c r="M7" s="7"/>
      <c r="N7" s="7"/>
      <c r="O7" s="7"/>
      <c r="P7" s="7"/>
      <c r="Q7" s="7"/>
      <c r="R7" s="7"/>
      <c r="S7" s="7"/>
      <c r="T7" s="7"/>
      <c r="U7" s="7"/>
    </row>
    <row r="8" spans="1:27" ht="30" customHeight="1" x14ac:dyDescent="0.25">
      <c r="A8" s="151" t="s">
        <v>8</v>
      </c>
      <c r="B8" s="151"/>
      <c r="C8" s="151"/>
      <c r="D8" s="151"/>
      <c r="E8" s="151"/>
      <c r="F8" s="151"/>
      <c r="G8" s="151"/>
      <c r="H8" s="151"/>
      <c r="I8" s="151"/>
      <c r="J8" s="151"/>
      <c r="K8" s="9"/>
      <c r="L8" s="152" t="s">
        <v>8</v>
      </c>
      <c r="M8" s="152"/>
      <c r="N8" s="152"/>
      <c r="O8" s="152"/>
      <c r="P8" s="152"/>
      <c r="Q8" s="152"/>
      <c r="R8" s="152"/>
      <c r="S8" s="152"/>
      <c r="T8" s="152"/>
      <c r="U8" s="152"/>
    </row>
    <row r="9" spans="1:27" ht="59.5" customHeight="1" x14ac:dyDescent="0.25">
      <c r="A9" s="11" t="s">
        <v>9</v>
      </c>
      <c r="B9" s="11" t="s">
        <v>10</v>
      </c>
      <c r="C9" s="153" t="s">
        <v>11</v>
      </c>
      <c r="D9" s="154"/>
      <c r="E9" s="11" t="s">
        <v>12</v>
      </c>
      <c r="F9" s="11" t="s">
        <v>13</v>
      </c>
      <c r="G9" s="11" t="s">
        <v>14</v>
      </c>
      <c r="H9" s="11" t="s">
        <v>15</v>
      </c>
      <c r="I9" s="11" t="s">
        <v>16</v>
      </c>
      <c r="J9" s="12" t="s">
        <v>17</v>
      </c>
      <c r="K9" s="13"/>
      <c r="L9" s="11" t="s">
        <v>9</v>
      </c>
      <c r="M9" s="11" t="s">
        <v>10</v>
      </c>
      <c r="N9" s="153" t="s">
        <v>11</v>
      </c>
      <c r="O9" s="154"/>
      <c r="P9" s="11" t="s">
        <v>12</v>
      </c>
      <c r="Q9" s="11" t="s">
        <v>13</v>
      </c>
      <c r="R9" s="11" t="s">
        <v>14</v>
      </c>
      <c r="S9" s="11" t="s">
        <v>15</v>
      </c>
      <c r="T9" s="11" t="s">
        <v>16</v>
      </c>
      <c r="U9" s="103" t="s">
        <v>17</v>
      </c>
    </row>
    <row r="10" spans="1:27" ht="30" customHeight="1" x14ac:dyDescent="0.25">
      <c r="A10" s="14"/>
      <c r="B10" s="14"/>
      <c r="C10" s="155" t="str">
        <f>IF(A10="","",IF(ISBLANK($S$2),"Preencher nr do jogo",IF(INDEX(AgentesDesportivos!$D:$D,MATCH(A10,AgentesDesportivos!$A:$A,0))="","Não inscrito",IF(INDEX(AgentesDesportivos!$K:$K,MATCH(A10,AgentesDesportivos!$A:$A,0))&lt;&gt;LEFT(A$6,FIND(" ",A$6&amp;" ")-1),"Não inscrito no "&amp;LEFT(A$6,FIND(" ",A$6&amp;" ")-1),IF(INDEX(AgentesDesportivos!$L:$L,MATCH(A10,AgentesDesportivos!$A:$A,0))&lt;IFERROR(MID(A$6,FIND(" ",A$6)+1,FIND(" ",A$6&amp;" ",FIND(" ",A$6)+1)-FIND(" ",A$6)-1),"A"),"Jogador inscrito no "&amp;INDEX(AgentesDesportivos!$K:$K,MATCH(A10,AgentesDesportivos!$A:$A,0))&amp;" "&amp;INDEX(AgentesDesportivos!$L:$L,MATCH(A10,AgentesDesportivos!$A:$A,0)),INDEX(AgentesDesportivos!$B:$B,MATCH(A10,AgentesDesportivos!$A:$A,0)))))))</f>
        <v/>
      </c>
      <c r="D10" s="156"/>
      <c r="E10" s="15" t="str">
        <f>MinutosVisitada!E3</f>
        <v/>
      </c>
      <c r="F10" s="16"/>
      <c r="G10" s="14"/>
      <c r="H10" s="14"/>
      <c r="I10" s="14"/>
      <c r="J10" s="14"/>
      <c r="K10" s="17"/>
      <c r="L10" s="14"/>
      <c r="M10" s="14"/>
      <c r="N10" s="155" t="str">
        <f>IF(L10="","",IF(ISBLANK($S$2),"Preencher nr do jogo",IF(INDEX(AgentesDesportivos!$D:$D,MATCH(L10,AgentesDesportivos!$A:$A,0))="","Não inscrito",IF(INDEX(AgentesDesportivos!$K:$K,MATCH(L10,AgentesDesportivos!$A:$A,0))&lt;&gt;LEFT(L$6,FIND(" ",L$6&amp;" ")-1),"Não inscrito no "&amp;LEFT(L$6,FIND(" ",L$6&amp;" ")-1),IF(INDEX(AgentesDesportivos!$L:$L,MATCH(L10,AgentesDesportivos!$A:$A,0))&lt;IFERROR(MID(L$6,FIND(" ",L$6)+1,FIND(" ",L$6&amp;" ",FIND(" ",L$6)+1)-FIND(" ",L$6)-1),"A"),"Jogador inscrito no "&amp;INDEX(AgentesDesportivos!$K:$K,MATCH(L10,AgentesDesportivos!$A:$A,0))&amp;" "&amp;INDEX(AgentesDesportivos!$L:$L,MATCH(L10,AgentesDesportivos!$A:$A,0)),INDEX(AgentesDesportivos!$B:$B,MATCH(L10,AgentesDesportivos!$A:$A,0)))))))</f>
        <v/>
      </c>
      <c r="O10" s="156"/>
      <c r="P10" s="15" t="str">
        <f>MinutosVisitante!E3</f>
        <v/>
      </c>
      <c r="Q10" s="16"/>
      <c r="R10" s="14"/>
      <c r="S10" s="14"/>
      <c r="T10" s="14"/>
      <c r="U10" s="14"/>
    </row>
    <row r="11" spans="1:27" ht="30" customHeight="1" x14ac:dyDescent="0.25">
      <c r="A11" s="14"/>
      <c r="B11" s="14"/>
      <c r="C11" s="155" t="str">
        <f>IF(A11="","",IF(ISBLANK($S$2),"Preencher nr do jogo",IF(INDEX(AgentesDesportivos!$D:$D,MATCH(A11,AgentesDesportivos!$A:$A,0))="","Não inscrito",IF(INDEX(AgentesDesportivos!$K:$K,MATCH(A11,AgentesDesportivos!$A:$A,0))&lt;&gt;LEFT(A$6,FIND(" ",A$6&amp;" ")-1),"Não inscrito no "&amp;LEFT(A$6,FIND(" ",A$6&amp;" ")-1),IF(INDEX(AgentesDesportivos!$L:$L,MATCH(A11,AgentesDesportivos!$A:$A,0))&lt;IFERROR(MID(A$6,FIND(" ",A$6)+1,FIND(" ",A$6&amp;" ",FIND(" ",A$6)+1)-FIND(" ",A$6)-1),"A"),"Jogador inscrito no "&amp;INDEX(AgentesDesportivos!$K:$K,MATCH(A11,AgentesDesportivos!$A:$A,0))&amp;" "&amp;INDEX(AgentesDesportivos!$L:$L,MATCH(A11,AgentesDesportivos!$A:$A,0)),INDEX(AgentesDesportivos!$B:$B,MATCH(A11,AgentesDesportivos!$A:$A,0)))))))</f>
        <v/>
      </c>
      <c r="D11" s="156"/>
      <c r="E11" s="15" t="str">
        <f>MinutosVisitada!E4</f>
        <v/>
      </c>
      <c r="F11" s="16"/>
      <c r="G11" s="14"/>
      <c r="H11" s="14"/>
      <c r="I11" s="14"/>
      <c r="J11" s="14"/>
      <c r="K11" s="17"/>
      <c r="L11" s="14"/>
      <c r="M11" s="14"/>
      <c r="N11" s="155" t="str">
        <f>IF(L11="","",IF(ISBLANK($S$2),"Preencher nr do jogo",IF(INDEX(AgentesDesportivos!$D:$D,MATCH(L11,AgentesDesportivos!$A:$A,0))="","Não inscrito",IF(INDEX(AgentesDesportivos!$K:$K,MATCH(L11,AgentesDesportivos!$A:$A,0))&lt;&gt;LEFT(L$6,FIND(" ",L$6&amp;" ")-1),"Não inscrito no "&amp;LEFT(L$6,FIND(" ",L$6&amp;" ")-1),IF(INDEX(AgentesDesportivos!$L:$L,MATCH(L11,AgentesDesportivos!$A:$A,0))&lt;IFERROR(MID(L$6,FIND(" ",L$6)+1,FIND(" ",L$6&amp;" ",FIND(" ",L$6)+1)-FIND(" ",L$6)-1),"A"),"Jogador inscrito no "&amp;INDEX(AgentesDesportivos!$K:$K,MATCH(L11,AgentesDesportivos!$A:$A,0))&amp;" "&amp;INDEX(AgentesDesportivos!$L:$L,MATCH(L11,AgentesDesportivos!$A:$A,0)),INDEX(AgentesDesportivos!$B:$B,MATCH(L11,AgentesDesportivos!$A:$A,0)))))))</f>
        <v/>
      </c>
      <c r="O11" s="156"/>
      <c r="P11" s="15" t="str">
        <f>MinutosVisitante!E4</f>
        <v/>
      </c>
      <c r="Q11" s="16"/>
      <c r="R11" s="14"/>
      <c r="S11" s="14"/>
      <c r="T11" s="14"/>
      <c r="U11" s="14"/>
    </row>
    <row r="12" spans="1:27" ht="30" customHeight="1" x14ac:dyDescent="0.25">
      <c r="A12" s="14"/>
      <c r="B12" s="14"/>
      <c r="C12" s="155" t="str">
        <f>IF(A12="","",IF(ISBLANK($S$2),"Preencher nr do jogo",IF(INDEX(AgentesDesportivos!$D:$D,MATCH(A12,AgentesDesportivos!$A:$A,0))="","Não inscrito",IF(INDEX(AgentesDesportivos!$K:$K,MATCH(A12,AgentesDesportivos!$A:$A,0))&lt;&gt;LEFT(A$6,FIND(" ",A$6&amp;" ")-1),"Não inscrito no "&amp;LEFT(A$6,FIND(" ",A$6&amp;" ")-1),IF(INDEX(AgentesDesportivos!$L:$L,MATCH(A12,AgentesDesportivos!$A:$A,0))&lt;IFERROR(MID(A$6,FIND(" ",A$6)+1,FIND(" ",A$6&amp;" ",FIND(" ",A$6)+1)-FIND(" ",A$6)-1),"A"),"Jogador inscrito no "&amp;INDEX(AgentesDesportivos!$K:$K,MATCH(A12,AgentesDesportivos!$A:$A,0))&amp;" "&amp;INDEX(AgentesDesportivos!$L:$L,MATCH(A12,AgentesDesportivos!$A:$A,0)),INDEX(AgentesDesportivos!$B:$B,MATCH(A12,AgentesDesportivos!$A:$A,0)))))))</f>
        <v/>
      </c>
      <c r="D12" s="156"/>
      <c r="E12" s="15" t="str">
        <f>MinutosVisitada!E5</f>
        <v/>
      </c>
      <c r="F12" s="16"/>
      <c r="G12" s="14"/>
      <c r="H12" s="14"/>
      <c r="I12" s="14"/>
      <c r="J12" s="14"/>
      <c r="K12" s="17"/>
      <c r="L12" s="14"/>
      <c r="M12" s="14"/>
      <c r="N12" s="155" t="str">
        <f>IF(L12="","",IF(ISBLANK($S$2),"Preencher nr do jogo",IF(INDEX(AgentesDesportivos!$D:$D,MATCH(L12,AgentesDesportivos!$A:$A,0))="","Não inscrito",IF(INDEX(AgentesDesportivos!$K:$K,MATCH(L12,AgentesDesportivos!$A:$A,0))&lt;&gt;LEFT(L$6,FIND(" ",L$6&amp;" ")-1),"Não inscrito no "&amp;LEFT(L$6,FIND(" ",L$6&amp;" ")-1),IF(INDEX(AgentesDesportivos!$L:$L,MATCH(L12,AgentesDesportivos!$A:$A,0))&lt;IFERROR(MID(L$6,FIND(" ",L$6)+1,FIND(" ",L$6&amp;" ",FIND(" ",L$6)+1)-FIND(" ",L$6)-1),"A"),"Jogador inscrito no "&amp;INDEX(AgentesDesportivos!$K:$K,MATCH(L12,AgentesDesportivos!$A:$A,0))&amp;" "&amp;INDEX(AgentesDesportivos!$L:$L,MATCH(L12,AgentesDesportivos!$A:$A,0)),INDEX(AgentesDesportivos!$B:$B,MATCH(L12,AgentesDesportivos!$A:$A,0)))))))</f>
        <v/>
      </c>
      <c r="O12" s="156"/>
      <c r="P12" s="15" t="str">
        <f>MinutosVisitante!E5</f>
        <v/>
      </c>
      <c r="Q12" s="16"/>
      <c r="R12" s="14"/>
      <c r="S12" s="14"/>
      <c r="T12" s="14"/>
      <c r="U12" s="14"/>
    </row>
    <row r="13" spans="1:27" ht="30" customHeight="1" x14ac:dyDescent="0.25">
      <c r="A13" s="14"/>
      <c r="B13" s="14"/>
      <c r="C13" s="155" t="str">
        <f>IF(A13="","",IF(ISBLANK($S$2),"Preencher nr do jogo",IF(INDEX(AgentesDesportivos!$D:$D,MATCH(A13,AgentesDesportivos!$A:$A,0))="","Não inscrito",IF(INDEX(AgentesDesportivos!$K:$K,MATCH(A13,AgentesDesportivos!$A:$A,0))&lt;&gt;LEFT(A$6,FIND(" ",A$6&amp;" ")-1),"Não inscrito no "&amp;LEFT(A$6,FIND(" ",A$6&amp;" ")-1),IF(INDEX(AgentesDesportivos!$L:$L,MATCH(A13,AgentesDesportivos!$A:$A,0))&lt;IFERROR(MID(A$6,FIND(" ",A$6)+1,FIND(" ",A$6&amp;" ",FIND(" ",A$6)+1)-FIND(" ",A$6)-1),"A"),"Jogador inscrito no "&amp;INDEX(AgentesDesportivos!$K:$K,MATCH(A13,AgentesDesportivos!$A:$A,0))&amp;" "&amp;INDEX(AgentesDesportivos!$L:$L,MATCH(A13,AgentesDesportivos!$A:$A,0)),INDEX(AgentesDesportivos!$B:$B,MATCH(A13,AgentesDesportivos!$A:$A,0)))))))</f>
        <v/>
      </c>
      <c r="D13" s="156"/>
      <c r="E13" s="15" t="str">
        <f>MinutosVisitada!E6</f>
        <v/>
      </c>
      <c r="F13" s="16"/>
      <c r="G13" s="14"/>
      <c r="H13" s="14"/>
      <c r="I13" s="14"/>
      <c r="J13" s="14"/>
      <c r="K13" s="17"/>
      <c r="L13" s="14"/>
      <c r="M13" s="14"/>
      <c r="N13" s="155" t="str">
        <f>IF(L13="","",IF(ISBLANK($S$2),"Preencher nr do jogo",IF(INDEX(AgentesDesportivos!$D:$D,MATCH(L13,AgentesDesportivos!$A:$A,0))="","Não inscrito",IF(INDEX(AgentesDesportivos!$K:$K,MATCH(L13,AgentesDesportivos!$A:$A,0))&lt;&gt;LEFT(L$6,FIND(" ",L$6&amp;" ")-1),"Não inscrito no "&amp;LEFT(L$6,FIND(" ",L$6&amp;" ")-1),IF(INDEX(AgentesDesportivos!$L:$L,MATCH(L13,AgentesDesportivos!$A:$A,0))&lt;IFERROR(MID(L$6,FIND(" ",L$6)+1,FIND(" ",L$6&amp;" ",FIND(" ",L$6)+1)-FIND(" ",L$6)-1),"A"),"Jogador inscrito no "&amp;INDEX(AgentesDesportivos!$K:$K,MATCH(L13,AgentesDesportivos!$A:$A,0))&amp;" "&amp;INDEX(AgentesDesportivos!$L:$L,MATCH(L13,AgentesDesportivos!$A:$A,0)),INDEX(AgentesDesportivos!$B:$B,MATCH(L13,AgentesDesportivos!$A:$A,0)))))))</f>
        <v/>
      </c>
      <c r="O13" s="156"/>
      <c r="P13" s="15" t="str">
        <f>MinutosVisitante!E6</f>
        <v/>
      </c>
      <c r="Q13" s="16"/>
      <c r="R13" s="14"/>
      <c r="S13" s="14"/>
      <c r="T13" s="14"/>
      <c r="U13" s="14"/>
    </row>
    <row r="14" spans="1:27" ht="30" customHeight="1" x14ac:dyDescent="0.25">
      <c r="A14" s="14"/>
      <c r="B14" s="14"/>
      <c r="C14" s="155" t="str">
        <f>IF(A14="","",IF(ISBLANK($S$2),"Preencher nr do jogo",IF(INDEX(AgentesDesportivos!$D:$D,MATCH(A14,AgentesDesportivos!$A:$A,0))="","Não inscrito",IF(INDEX(AgentesDesportivos!$K:$K,MATCH(A14,AgentesDesportivos!$A:$A,0))&lt;&gt;LEFT(A$6,FIND(" ",A$6&amp;" ")-1),"Não inscrito no "&amp;LEFT(A$6,FIND(" ",A$6&amp;" ")-1),IF(INDEX(AgentesDesportivos!$L:$L,MATCH(A14,AgentesDesportivos!$A:$A,0))&lt;IFERROR(MID(A$6,FIND(" ",A$6)+1,FIND(" ",A$6&amp;" ",FIND(" ",A$6)+1)-FIND(" ",A$6)-1),"A"),"Jogador inscrito no "&amp;INDEX(AgentesDesportivos!$K:$K,MATCH(A14,AgentesDesportivos!$A:$A,0))&amp;" "&amp;INDEX(AgentesDesportivos!$L:$L,MATCH(A14,AgentesDesportivos!$A:$A,0)),INDEX(AgentesDesportivos!$B:$B,MATCH(A14,AgentesDesportivos!$A:$A,0)))))))</f>
        <v/>
      </c>
      <c r="D14" s="156"/>
      <c r="E14" s="15" t="str">
        <f>MinutosVisitada!E7</f>
        <v/>
      </c>
      <c r="F14" s="16"/>
      <c r="G14" s="14"/>
      <c r="H14" s="14"/>
      <c r="I14" s="14"/>
      <c r="J14" s="14"/>
      <c r="K14" s="17"/>
      <c r="L14" s="14"/>
      <c r="M14" s="14"/>
      <c r="N14" s="155" t="str">
        <f>IF(L14="","",IF(ISBLANK($S$2),"Preencher nr do jogo",IF(INDEX(AgentesDesportivos!$D:$D,MATCH(L14,AgentesDesportivos!$A:$A,0))="","Não inscrito",IF(INDEX(AgentesDesportivos!$K:$K,MATCH(L14,AgentesDesportivos!$A:$A,0))&lt;&gt;LEFT(L$6,FIND(" ",L$6&amp;" ")-1),"Não inscrito no "&amp;LEFT(L$6,FIND(" ",L$6&amp;" ")-1),IF(INDEX(AgentesDesportivos!$L:$L,MATCH(L14,AgentesDesportivos!$A:$A,0))&lt;IFERROR(MID(L$6,FIND(" ",L$6)+1,FIND(" ",L$6&amp;" ",FIND(" ",L$6)+1)-FIND(" ",L$6)-1),"A"),"Jogador inscrito no "&amp;INDEX(AgentesDesportivos!$K:$K,MATCH(L14,AgentesDesportivos!$A:$A,0))&amp;" "&amp;INDEX(AgentesDesportivos!$L:$L,MATCH(L14,AgentesDesportivos!$A:$A,0)),INDEX(AgentesDesportivos!$B:$B,MATCH(L14,AgentesDesportivos!$A:$A,0)))))))</f>
        <v/>
      </c>
      <c r="O14" s="156"/>
      <c r="P14" s="15" t="str">
        <f>MinutosVisitante!E7</f>
        <v/>
      </c>
      <c r="Q14" s="16"/>
      <c r="R14" s="14"/>
      <c r="S14" s="14"/>
      <c r="T14" s="14"/>
      <c r="U14" s="14"/>
    </row>
    <row r="15" spans="1:27" ht="30" customHeight="1" x14ac:dyDescent="0.25">
      <c r="A15" s="14"/>
      <c r="B15" s="14"/>
      <c r="C15" s="155" t="str">
        <f>IF(A15="","",IF(ISBLANK($S$2),"Preencher nr do jogo",IF(INDEX(AgentesDesportivos!$D:$D,MATCH(A15,AgentesDesportivos!$A:$A,0))="","Não inscrito",IF(INDEX(AgentesDesportivos!$K:$K,MATCH(A15,AgentesDesportivos!$A:$A,0))&lt;&gt;LEFT(A$6,FIND(" ",A$6&amp;" ")-1),"Não inscrito no "&amp;LEFT(A$6,FIND(" ",A$6&amp;" ")-1),IF(INDEX(AgentesDesportivos!$L:$L,MATCH(A15,AgentesDesportivos!$A:$A,0))&lt;IFERROR(MID(A$6,FIND(" ",A$6)+1,FIND(" ",A$6&amp;" ",FIND(" ",A$6)+1)-FIND(" ",A$6)-1),"A"),"Jogador inscrito no "&amp;INDEX(AgentesDesportivos!$K:$K,MATCH(A15,AgentesDesportivos!$A:$A,0))&amp;" "&amp;INDEX(AgentesDesportivos!$L:$L,MATCH(A15,AgentesDesportivos!$A:$A,0)),INDEX(AgentesDesportivos!$B:$B,MATCH(A15,AgentesDesportivos!$A:$A,0)))))))</f>
        <v/>
      </c>
      <c r="D15" s="156"/>
      <c r="E15" s="15" t="str">
        <f>MinutosVisitada!E8</f>
        <v/>
      </c>
      <c r="F15" s="16"/>
      <c r="G15" s="14"/>
      <c r="H15" s="14"/>
      <c r="I15" s="14"/>
      <c r="J15" s="14"/>
      <c r="K15" s="17"/>
      <c r="L15" s="14"/>
      <c r="M15" s="14"/>
      <c r="N15" s="155" t="str">
        <f>IF(L15="","",IF(ISBLANK($S$2),"Preencher nr do jogo",IF(INDEX(AgentesDesportivos!$D:$D,MATCH(L15,AgentesDesportivos!$A:$A,0))="","Não inscrito",IF(INDEX(AgentesDesportivos!$K:$K,MATCH(L15,AgentesDesportivos!$A:$A,0))&lt;&gt;LEFT(L$6,FIND(" ",L$6&amp;" ")-1),"Não inscrito no "&amp;LEFT(L$6,FIND(" ",L$6&amp;" ")-1),IF(INDEX(AgentesDesportivos!$L:$L,MATCH(L15,AgentesDesportivos!$A:$A,0))&lt;IFERROR(MID(L$6,FIND(" ",L$6)+1,FIND(" ",L$6&amp;" ",FIND(" ",L$6)+1)-FIND(" ",L$6)-1),"A"),"Jogador inscrito no "&amp;INDEX(AgentesDesportivos!$K:$K,MATCH(L15,AgentesDesportivos!$A:$A,0))&amp;" "&amp;INDEX(AgentesDesportivos!$L:$L,MATCH(L15,AgentesDesportivos!$A:$A,0)),INDEX(AgentesDesportivos!$B:$B,MATCH(L15,AgentesDesportivos!$A:$A,0)))))))</f>
        <v/>
      </c>
      <c r="O15" s="156"/>
      <c r="P15" s="15" t="str">
        <f>MinutosVisitante!E8</f>
        <v/>
      </c>
      <c r="Q15" s="16"/>
      <c r="R15" s="14"/>
      <c r="S15" s="14"/>
      <c r="T15" s="14"/>
      <c r="U15" s="14"/>
    </row>
    <row r="16" spans="1:27" ht="30" customHeight="1" x14ac:dyDescent="0.25">
      <c r="A16" s="14"/>
      <c r="B16" s="14"/>
      <c r="C16" s="155" t="str">
        <f>IF(A16="","",IF(ISBLANK($S$2),"Preencher nr do jogo",IF(INDEX(AgentesDesportivos!$D:$D,MATCH(A16,AgentesDesportivos!$A:$A,0))="","Não inscrito",IF(INDEX(AgentesDesportivos!$K:$K,MATCH(A16,AgentesDesportivos!$A:$A,0))&lt;&gt;LEFT(A$6,FIND(" ",A$6&amp;" ")-1),"Não inscrito no "&amp;LEFT(A$6,FIND(" ",A$6&amp;" ")-1),IF(INDEX(AgentesDesportivos!$L:$L,MATCH(A16,AgentesDesportivos!$A:$A,0))&lt;IFERROR(MID(A$6,FIND(" ",A$6)+1,FIND(" ",A$6&amp;" ",FIND(" ",A$6)+1)-FIND(" ",A$6)-1),"A"),"Jogador inscrito no "&amp;INDEX(AgentesDesportivos!$K:$K,MATCH(A16,AgentesDesportivos!$A:$A,0))&amp;" "&amp;INDEX(AgentesDesportivos!$L:$L,MATCH(A16,AgentesDesportivos!$A:$A,0)),INDEX(AgentesDesportivos!$B:$B,MATCH(A16,AgentesDesportivos!$A:$A,0)))))))</f>
        <v/>
      </c>
      <c r="D16" s="156"/>
      <c r="E16" s="15" t="str">
        <f>MinutosVisitada!E9</f>
        <v/>
      </c>
      <c r="F16" s="16"/>
      <c r="G16" s="14"/>
      <c r="H16" s="14"/>
      <c r="I16" s="14"/>
      <c r="J16" s="14"/>
      <c r="K16" s="17"/>
      <c r="L16" s="14"/>
      <c r="M16" s="14"/>
      <c r="N16" s="155" t="str">
        <f>IF(L16="","",IF(ISBLANK($S$2),"Preencher nr do jogo",IF(INDEX(AgentesDesportivos!$D:$D,MATCH(L16,AgentesDesportivos!$A:$A,0))="","Não inscrito",IF(INDEX(AgentesDesportivos!$K:$K,MATCH(L16,AgentesDesportivos!$A:$A,0))&lt;&gt;LEFT(L$6,FIND(" ",L$6&amp;" ")-1),"Não inscrito no "&amp;LEFT(L$6,FIND(" ",L$6&amp;" ")-1),IF(INDEX(AgentesDesportivos!$L:$L,MATCH(L16,AgentesDesportivos!$A:$A,0))&lt;IFERROR(MID(L$6,FIND(" ",L$6)+1,FIND(" ",L$6&amp;" ",FIND(" ",L$6)+1)-FIND(" ",L$6)-1),"A"),"Jogador inscrito no "&amp;INDEX(AgentesDesportivos!$K:$K,MATCH(L16,AgentesDesportivos!$A:$A,0))&amp;" "&amp;INDEX(AgentesDesportivos!$L:$L,MATCH(L16,AgentesDesportivos!$A:$A,0)),INDEX(AgentesDesportivos!$B:$B,MATCH(L16,AgentesDesportivos!$A:$A,0)))))))</f>
        <v/>
      </c>
      <c r="O16" s="156"/>
      <c r="P16" s="15" t="str">
        <f>MinutosVisitante!E9</f>
        <v/>
      </c>
      <c r="Q16" s="16"/>
      <c r="R16" s="14"/>
      <c r="S16" s="14"/>
      <c r="T16" s="14"/>
      <c r="U16" s="14"/>
    </row>
    <row r="17" spans="1:21" ht="30" customHeight="1" x14ac:dyDescent="0.25">
      <c r="A17" s="14"/>
      <c r="B17" s="14"/>
      <c r="C17" s="155" t="str">
        <f>IF(A17="","",IF(ISBLANK($S$2),"Preencher nr do jogo",IF(INDEX(AgentesDesportivos!$D:$D,MATCH(A17,AgentesDesportivos!$A:$A,0))="","Não inscrito",IF(INDEX(AgentesDesportivos!$K:$K,MATCH(A17,AgentesDesportivos!$A:$A,0))&lt;&gt;LEFT(A$6,FIND(" ",A$6&amp;" ")-1),"Não inscrito no "&amp;LEFT(A$6,FIND(" ",A$6&amp;" ")-1),IF(INDEX(AgentesDesportivos!$L:$L,MATCH(A17,AgentesDesportivos!$A:$A,0))&lt;IFERROR(MID(A$6,FIND(" ",A$6)+1,FIND(" ",A$6&amp;" ",FIND(" ",A$6)+1)-FIND(" ",A$6)-1),"A"),"Jogador inscrito no "&amp;INDEX(AgentesDesportivos!$K:$K,MATCH(A17,AgentesDesportivos!$A:$A,0))&amp;" "&amp;INDEX(AgentesDesportivos!$L:$L,MATCH(A17,AgentesDesportivos!$A:$A,0)),INDEX(AgentesDesportivos!$B:$B,MATCH(A17,AgentesDesportivos!$A:$A,0)))))))</f>
        <v/>
      </c>
      <c r="D17" s="156"/>
      <c r="E17" s="15" t="str">
        <f>MinutosVisitada!E10</f>
        <v/>
      </c>
      <c r="F17" s="16"/>
      <c r="G17" s="14"/>
      <c r="H17" s="14"/>
      <c r="I17" s="14"/>
      <c r="J17" s="14"/>
      <c r="K17" s="17"/>
      <c r="L17" s="14"/>
      <c r="M17" s="14"/>
      <c r="N17" s="155" t="str">
        <f>IF(L17="","",IF(ISBLANK($S$2),"Preencher nr do jogo",IF(INDEX(AgentesDesportivos!$D:$D,MATCH(L17,AgentesDesportivos!$A:$A,0))="","Não inscrito",IF(INDEX(AgentesDesportivos!$K:$K,MATCH(L17,AgentesDesportivos!$A:$A,0))&lt;&gt;LEFT(L$6,FIND(" ",L$6&amp;" ")-1),"Não inscrito no "&amp;LEFT(L$6,FIND(" ",L$6&amp;" ")-1),IF(INDEX(AgentesDesportivos!$L:$L,MATCH(L17,AgentesDesportivos!$A:$A,0))&lt;IFERROR(MID(L$6,FIND(" ",L$6)+1,FIND(" ",L$6&amp;" ",FIND(" ",L$6)+1)-FIND(" ",L$6)-1),"A"),"Jogador inscrito no "&amp;INDEX(AgentesDesportivos!$K:$K,MATCH(L17,AgentesDesportivos!$A:$A,0))&amp;" "&amp;INDEX(AgentesDesportivos!$L:$L,MATCH(L17,AgentesDesportivos!$A:$A,0)),INDEX(AgentesDesportivos!$B:$B,MATCH(L17,AgentesDesportivos!$A:$A,0)))))))</f>
        <v/>
      </c>
      <c r="O17" s="156"/>
      <c r="P17" s="15" t="str">
        <f>MinutosVisitante!E10</f>
        <v/>
      </c>
      <c r="Q17" s="16"/>
      <c r="R17" s="14"/>
      <c r="S17" s="14"/>
      <c r="T17" s="14"/>
      <c r="U17" s="14"/>
    </row>
    <row r="18" spans="1:21" ht="30" customHeight="1" x14ac:dyDescent="0.25">
      <c r="A18" s="14"/>
      <c r="B18" s="14"/>
      <c r="C18" s="155" t="str">
        <f>IF(A18="","",IF(ISBLANK($S$2),"Preencher nr do jogo",IF(INDEX(AgentesDesportivos!$D:$D,MATCH(A18,AgentesDesportivos!$A:$A,0))="","Não inscrito",IF(INDEX(AgentesDesportivos!$K:$K,MATCH(A18,AgentesDesportivos!$A:$A,0))&lt;&gt;LEFT(A$6,FIND(" ",A$6&amp;" ")-1),"Não inscrito no "&amp;LEFT(A$6,FIND(" ",A$6&amp;" ")-1),IF(INDEX(AgentesDesportivos!$L:$L,MATCH(A18,AgentesDesportivos!$A:$A,0))&lt;IFERROR(MID(A$6,FIND(" ",A$6)+1,FIND(" ",A$6&amp;" ",FIND(" ",A$6)+1)-FIND(" ",A$6)-1),"A"),"Jogador inscrito no "&amp;INDEX(AgentesDesportivos!$K:$K,MATCH(A18,AgentesDesportivos!$A:$A,0))&amp;" "&amp;INDEX(AgentesDesportivos!$L:$L,MATCH(A18,AgentesDesportivos!$A:$A,0)),INDEX(AgentesDesportivos!$B:$B,MATCH(A18,AgentesDesportivos!$A:$A,0)))))))</f>
        <v/>
      </c>
      <c r="D18" s="156"/>
      <c r="E18" s="15" t="str">
        <f>MinutosVisitada!E11</f>
        <v/>
      </c>
      <c r="F18" s="14"/>
      <c r="G18" s="14"/>
      <c r="H18" s="14"/>
      <c r="I18" s="14"/>
      <c r="J18" s="14"/>
      <c r="K18" s="17"/>
      <c r="L18" s="14"/>
      <c r="M18" s="14"/>
      <c r="N18" s="155" t="str">
        <f>IF(L18="","",IF(ISBLANK($S$2),"Preencher nr do jogo",IF(INDEX(AgentesDesportivos!$D:$D,MATCH(L18,AgentesDesportivos!$A:$A,0))="","Não inscrito",IF(INDEX(AgentesDesportivos!$K:$K,MATCH(L18,AgentesDesportivos!$A:$A,0))&lt;&gt;LEFT(L$6,FIND(" ",L$6&amp;" ")-1),"Não inscrito no "&amp;LEFT(L$6,FIND(" ",L$6&amp;" ")-1),IF(INDEX(AgentesDesportivos!$L:$L,MATCH(L18,AgentesDesportivos!$A:$A,0))&lt;IFERROR(MID(L$6,FIND(" ",L$6)+1,FIND(" ",L$6&amp;" ",FIND(" ",L$6)+1)-FIND(" ",L$6)-1),"A"),"Jogador inscrito no "&amp;INDEX(AgentesDesportivos!$K:$K,MATCH(L18,AgentesDesportivos!$A:$A,0))&amp;" "&amp;INDEX(AgentesDesportivos!$L:$L,MATCH(L18,AgentesDesportivos!$A:$A,0)),INDEX(AgentesDesportivos!$B:$B,MATCH(L18,AgentesDesportivos!$A:$A,0)))))))</f>
        <v/>
      </c>
      <c r="O18" s="156"/>
      <c r="P18" s="15" t="str">
        <f>MinutosVisitante!E11</f>
        <v/>
      </c>
      <c r="Q18" s="14"/>
      <c r="R18" s="14"/>
      <c r="S18" s="14"/>
      <c r="T18" s="14"/>
      <c r="U18" s="14"/>
    </row>
    <row r="19" spans="1:21" ht="30" customHeight="1" x14ac:dyDescent="0.25">
      <c r="A19" s="14"/>
      <c r="B19" s="14"/>
      <c r="C19" s="155" t="str">
        <f>IF(A19="","",IF(ISBLANK($S$2),"Preencher nr do jogo",IF(INDEX(AgentesDesportivos!$D:$D,MATCH(A19,AgentesDesportivos!$A:$A,0))="","Não inscrito",IF(INDEX(AgentesDesportivos!$K:$K,MATCH(A19,AgentesDesportivos!$A:$A,0))&lt;&gt;LEFT(A$6,FIND(" ",A$6&amp;" ")-1),"Não inscrito no "&amp;LEFT(A$6,FIND(" ",A$6&amp;" ")-1),IF(INDEX(AgentesDesportivos!$L:$L,MATCH(A19,AgentesDesportivos!$A:$A,0))&lt;IFERROR(MID(A$6,FIND(" ",A$6)+1,FIND(" ",A$6&amp;" ",FIND(" ",A$6)+1)-FIND(" ",A$6)-1),"A"),"Jogador inscrito no "&amp;INDEX(AgentesDesportivos!$K:$K,MATCH(A19,AgentesDesportivos!$A:$A,0))&amp;" "&amp;INDEX(AgentesDesportivos!$L:$L,MATCH(A19,AgentesDesportivos!$A:$A,0)),INDEX(AgentesDesportivos!$B:$B,MATCH(A19,AgentesDesportivos!$A:$A,0)))))))</f>
        <v/>
      </c>
      <c r="D19" s="156"/>
      <c r="E19" s="15" t="str">
        <f>MinutosVisitada!E12</f>
        <v/>
      </c>
      <c r="F19" s="14"/>
      <c r="G19" s="14"/>
      <c r="H19" s="14"/>
      <c r="I19" s="14"/>
      <c r="J19" s="14"/>
      <c r="K19" s="17"/>
      <c r="L19" s="14"/>
      <c r="M19" s="14"/>
      <c r="N19" s="155" t="str">
        <f>IF(L19="","",IF(ISBLANK($S$2),"Preencher nr do jogo",IF(INDEX(AgentesDesportivos!$D:$D,MATCH(L19,AgentesDesportivos!$A:$A,0))="","Não inscrito",IF(INDEX(AgentesDesportivos!$K:$K,MATCH(L19,AgentesDesportivos!$A:$A,0))&lt;&gt;LEFT(L$6,FIND(" ",L$6&amp;" ")-1),"Não inscrito no "&amp;LEFT(L$6,FIND(" ",L$6&amp;" ")-1),IF(INDEX(AgentesDesportivos!$L:$L,MATCH(L19,AgentesDesportivos!$A:$A,0))&lt;IFERROR(MID(L$6,FIND(" ",L$6)+1,FIND(" ",L$6&amp;" ",FIND(" ",L$6)+1)-FIND(" ",L$6)-1),"A"),"Jogador inscrito no "&amp;INDEX(AgentesDesportivos!$K:$K,MATCH(L19,AgentesDesportivos!$A:$A,0))&amp;" "&amp;INDEX(AgentesDesportivos!$L:$L,MATCH(L19,AgentesDesportivos!$A:$A,0)),INDEX(AgentesDesportivos!$B:$B,MATCH(L19,AgentesDesportivos!$A:$A,0)))))))</f>
        <v/>
      </c>
      <c r="O19" s="156"/>
      <c r="P19" s="15" t="str">
        <f>MinutosVisitante!E12</f>
        <v/>
      </c>
      <c r="Q19" s="14"/>
      <c r="R19" s="14"/>
      <c r="S19" s="14"/>
      <c r="T19" s="14"/>
      <c r="U19" s="14"/>
    </row>
    <row r="20" spans="1:21" ht="30" customHeight="1" x14ac:dyDescent="0.25">
      <c r="A20" s="14"/>
      <c r="B20" s="14"/>
      <c r="C20" s="155" t="str">
        <f>IF(A20="","",IF(ISBLANK($S$2),"Preencher nr do jogo",IF(INDEX(AgentesDesportivos!$D:$D,MATCH(A20,AgentesDesportivos!$A:$A,0))="","Não inscrito",IF(INDEX(AgentesDesportivos!$K:$K,MATCH(A20,AgentesDesportivos!$A:$A,0))&lt;&gt;LEFT(A$6,FIND(" ",A$6&amp;" ")-1),"Não inscrito no "&amp;LEFT(A$6,FIND(" ",A$6&amp;" ")-1),IF(INDEX(AgentesDesportivos!$L:$L,MATCH(A20,AgentesDesportivos!$A:$A,0))&lt;IFERROR(MID(A$6,FIND(" ",A$6)+1,FIND(" ",A$6&amp;" ",FIND(" ",A$6)+1)-FIND(" ",A$6)-1),"A"),"Jogador inscrito no "&amp;INDEX(AgentesDesportivos!$K:$K,MATCH(A20,AgentesDesportivos!$A:$A,0))&amp;" "&amp;INDEX(AgentesDesportivos!$L:$L,MATCH(A20,AgentesDesportivos!$A:$A,0)),INDEX(AgentesDesportivos!$B:$B,MATCH(A20,AgentesDesportivos!$A:$A,0)))))))</f>
        <v/>
      </c>
      <c r="D20" s="156"/>
      <c r="E20" s="15" t="str">
        <f>MinutosVisitada!E13</f>
        <v/>
      </c>
      <c r="F20" s="14"/>
      <c r="G20" s="14"/>
      <c r="H20" s="14"/>
      <c r="I20" s="14"/>
      <c r="J20" s="14"/>
      <c r="K20" s="17"/>
      <c r="L20" s="14"/>
      <c r="M20" s="14"/>
      <c r="N20" s="155" t="str">
        <f>IF(L20="","",IF(ISBLANK($S$2),"Preencher nr do jogo",IF(INDEX(AgentesDesportivos!$D:$D,MATCH(L20,AgentesDesportivos!$A:$A,0))="","Não inscrito",IF(INDEX(AgentesDesportivos!$K:$K,MATCH(L20,AgentesDesportivos!$A:$A,0))&lt;&gt;LEFT(L$6,FIND(" ",L$6&amp;" ")-1),"Não inscrito no "&amp;LEFT(L$6,FIND(" ",L$6&amp;" ")-1),IF(INDEX(AgentesDesportivos!$L:$L,MATCH(L20,AgentesDesportivos!$A:$A,0))&lt;IFERROR(MID(L$6,FIND(" ",L$6)+1,FIND(" ",L$6&amp;" ",FIND(" ",L$6)+1)-FIND(" ",L$6)-1),"A"),"Jogador inscrito no "&amp;INDEX(AgentesDesportivos!$K:$K,MATCH(L20,AgentesDesportivos!$A:$A,0))&amp;" "&amp;INDEX(AgentesDesportivos!$L:$L,MATCH(L20,AgentesDesportivos!$A:$A,0)),INDEX(AgentesDesportivos!$B:$B,MATCH(L20,AgentesDesportivos!$A:$A,0)))))))</f>
        <v/>
      </c>
      <c r="O20" s="156"/>
      <c r="P20" s="15" t="str">
        <f>MinutosVisitante!E13</f>
        <v/>
      </c>
      <c r="Q20" s="14"/>
      <c r="R20" s="14"/>
      <c r="S20" s="14"/>
      <c r="T20" s="14"/>
      <c r="U20" s="14"/>
    </row>
    <row r="21" spans="1:21" ht="30" customHeight="1" x14ac:dyDescent="0.25">
      <c r="A21" s="14"/>
      <c r="B21" s="14"/>
      <c r="C21" s="155" t="str">
        <f>IF(A21="","",IF(ISBLANK($S$2),"Preencher nr do jogo",IF(INDEX(AgentesDesportivos!$D:$D,MATCH(A21,AgentesDesportivos!$A:$A,0))="","Não inscrito",IF(INDEX(AgentesDesportivos!$K:$K,MATCH(A21,AgentesDesportivos!$A:$A,0))&lt;&gt;LEFT(A$6,FIND(" ",A$6&amp;" ")-1),"Não inscrito no "&amp;LEFT(A$6,FIND(" ",A$6&amp;" ")-1),IF(INDEX(AgentesDesportivos!$L:$L,MATCH(A21,AgentesDesportivos!$A:$A,0))&lt;IFERROR(MID(A$6,FIND(" ",A$6)+1,FIND(" ",A$6&amp;" ",FIND(" ",A$6)+1)-FIND(" ",A$6)-1),"A"),"Jogador inscrito no "&amp;INDEX(AgentesDesportivos!$K:$K,MATCH(A21,AgentesDesportivos!$A:$A,0))&amp;" "&amp;INDEX(AgentesDesportivos!$L:$L,MATCH(A21,AgentesDesportivos!$A:$A,0)),INDEX(AgentesDesportivos!$B:$B,MATCH(A21,AgentesDesportivos!$A:$A,0)))))))</f>
        <v/>
      </c>
      <c r="D21" s="156"/>
      <c r="E21" s="15" t="str">
        <f>MinutosVisitada!E14</f>
        <v/>
      </c>
      <c r="F21" s="14"/>
      <c r="G21" s="14"/>
      <c r="H21" s="14"/>
      <c r="I21" s="14"/>
      <c r="J21" s="14"/>
      <c r="K21" s="17"/>
      <c r="L21" s="14"/>
      <c r="M21" s="14"/>
      <c r="N21" s="155" t="str">
        <f>IF(L21="","",IF(ISBLANK($S$2),"Preencher nr do jogo",IF(INDEX(AgentesDesportivos!$D:$D,MATCH(L21,AgentesDesportivos!$A:$A,0))="","Não inscrito",IF(INDEX(AgentesDesportivos!$K:$K,MATCH(L21,AgentesDesportivos!$A:$A,0))&lt;&gt;LEFT(L$6,FIND(" ",L$6&amp;" ")-1),"Não inscrito no "&amp;LEFT(L$6,FIND(" ",L$6&amp;" ")-1),IF(INDEX(AgentesDesportivos!$L:$L,MATCH(L21,AgentesDesportivos!$A:$A,0))&lt;IFERROR(MID(L$6,FIND(" ",L$6)+1,FIND(" ",L$6&amp;" ",FIND(" ",L$6)+1)-FIND(" ",L$6)-1),"A"),"Jogador inscrito no "&amp;INDEX(AgentesDesportivos!$K:$K,MATCH(L21,AgentesDesportivos!$A:$A,0))&amp;" "&amp;INDEX(AgentesDesportivos!$L:$L,MATCH(L21,AgentesDesportivos!$A:$A,0)),INDEX(AgentesDesportivos!$B:$B,MATCH(L21,AgentesDesportivos!$A:$A,0)))))))</f>
        <v/>
      </c>
      <c r="O21" s="156"/>
      <c r="P21" s="15" t="str">
        <f>MinutosVisitante!E14</f>
        <v/>
      </c>
      <c r="Q21" s="14"/>
      <c r="R21" s="14"/>
      <c r="S21" s="14"/>
      <c r="T21" s="14"/>
      <c r="U21" s="14"/>
    </row>
    <row r="22" spans="1:21" ht="30" customHeight="1" x14ac:dyDescent="0.25">
      <c r="A22" s="14"/>
      <c r="B22" s="14"/>
      <c r="C22" s="155" t="str">
        <f>IF(A22="","",IF(ISBLANK($S$2),"Preencher nr do jogo",IF(INDEX(AgentesDesportivos!$D:$D,MATCH(A22,AgentesDesportivos!$A:$A,0))="","Não inscrito",IF(INDEX(AgentesDesportivos!$K:$K,MATCH(A22,AgentesDesportivos!$A:$A,0))&lt;&gt;LEFT(A$6,FIND(" ",A$6&amp;" ")-1),"Não inscrito no "&amp;LEFT(A$6,FIND(" ",A$6&amp;" ")-1),IF(INDEX(AgentesDesportivos!$L:$L,MATCH(A22,AgentesDesportivos!$A:$A,0))&lt;IFERROR(MID(A$6,FIND(" ",A$6)+1,FIND(" ",A$6&amp;" ",FIND(" ",A$6)+1)-FIND(" ",A$6)-1),"A"),"Jogador inscrito no "&amp;INDEX(AgentesDesportivos!$K:$K,MATCH(A22,AgentesDesportivos!$A:$A,0))&amp;" "&amp;INDEX(AgentesDesportivos!$L:$L,MATCH(A22,AgentesDesportivos!$A:$A,0)),INDEX(AgentesDesportivos!$B:$B,MATCH(A22,AgentesDesportivos!$A:$A,0)))))))</f>
        <v/>
      </c>
      <c r="D22" s="156"/>
      <c r="E22" s="15" t="str">
        <f>MinutosVisitada!E15</f>
        <v/>
      </c>
      <c r="F22" s="14"/>
      <c r="G22" s="14"/>
      <c r="H22" s="14"/>
      <c r="I22" s="14"/>
      <c r="J22" s="14"/>
      <c r="K22" s="17"/>
      <c r="L22" s="14"/>
      <c r="M22" s="14"/>
      <c r="N22" s="155" t="str">
        <f>IF(L22="","",IF(ISBLANK($S$2),"Preencher nr do jogo",IF(INDEX(AgentesDesportivos!$D:$D,MATCH(L22,AgentesDesportivos!$A:$A,0))="","Não inscrito",IF(INDEX(AgentesDesportivos!$K:$K,MATCH(L22,AgentesDesportivos!$A:$A,0))&lt;&gt;LEFT(L$6,FIND(" ",L$6&amp;" ")-1),"Não inscrito no "&amp;LEFT(L$6,FIND(" ",L$6&amp;" ")-1),IF(INDEX(AgentesDesportivos!$L:$L,MATCH(L22,AgentesDesportivos!$A:$A,0))&lt;IFERROR(MID(L$6,FIND(" ",L$6)+1,FIND(" ",L$6&amp;" ",FIND(" ",L$6)+1)-FIND(" ",L$6)-1),"A"),"Jogador inscrito no "&amp;INDEX(AgentesDesportivos!$K:$K,MATCH(L22,AgentesDesportivos!$A:$A,0))&amp;" "&amp;INDEX(AgentesDesportivos!$L:$L,MATCH(L22,AgentesDesportivos!$A:$A,0)),INDEX(AgentesDesportivos!$B:$B,MATCH(L22,AgentesDesportivos!$A:$A,0)))))))</f>
        <v/>
      </c>
      <c r="O22" s="156"/>
      <c r="P22" s="15" t="str">
        <f>MinutosVisitante!E15</f>
        <v/>
      </c>
      <c r="Q22" s="14"/>
      <c r="R22" s="14"/>
      <c r="S22" s="14"/>
      <c r="T22" s="14"/>
      <c r="U22" s="14"/>
    </row>
    <row r="23" spans="1:21" ht="30" customHeight="1" x14ac:dyDescent="0.25">
      <c r="A23" s="14"/>
      <c r="B23" s="14"/>
      <c r="C23" s="155" t="str">
        <f>IF(A23="","",IF(ISBLANK($S$2),"Preencher nr do jogo",IF(INDEX(AgentesDesportivos!$D:$D,MATCH(A23,AgentesDesportivos!$A:$A,0))="","Não inscrito",IF(INDEX(AgentesDesportivos!$K:$K,MATCH(A23,AgentesDesportivos!$A:$A,0))&lt;&gt;LEFT(A$6,FIND(" ",A$6&amp;" ")-1),"Não inscrito no "&amp;LEFT(A$6,FIND(" ",A$6&amp;" ")-1),IF(INDEX(AgentesDesportivos!$L:$L,MATCH(A23,AgentesDesportivos!$A:$A,0))&lt;IFERROR(MID(A$6,FIND(" ",A$6)+1,FIND(" ",A$6&amp;" ",FIND(" ",A$6)+1)-FIND(" ",A$6)-1),"A"),"Jogador inscrito no "&amp;INDEX(AgentesDesportivos!$K:$K,MATCH(A23,AgentesDesportivos!$A:$A,0))&amp;" "&amp;INDEX(AgentesDesportivos!$L:$L,MATCH(A23,AgentesDesportivos!$A:$A,0)),INDEX(AgentesDesportivos!$B:$B,MATCH(A23,AgentesDesportivos!$A:$A,0)))))))</f>
        <v/>
      </c>
      <c r="D23" s="156"/>
      <c r="E23" s="15" t="str">
        <f>MinutosVisitada!E16</f>
        <v/>
      </c>
      <c r="F23" s="14"/>
      <c r="G23" s="14"/>
      <c r="H23" s="14"/>
      <c r="I23" s="14"/>
      <c r="J23" s="14"/>
      <c r="K23" s="17"/>
      <c r="L23" s="14"/>
      <c r="M23" s="14"/>
      <c r="N23" s="155" t="str">
        <f>IF(L23="","",IF(ISBLANK($S$2),"Preencher nr do jogo",IF(INDEX(AgentesDesportivos!$D:$D,MATCH(L23,AgentesDesportivos!$A:$A,0))="","Não inscrito",IF(INDEX(AgentesDesportivos!$K:$K,MATCH(L23,AgentesDesportivos!$A:$A,0))&lt;&gt;LEFT(L$6,FIND(" ",L$6&amp;" ")-1),"Não inscrito no "&amp;LEFT(L$6,FIND(" ",L$6&amp;" ")-1),IF(INDEX(AgentesDesportivos!$L:$L,MATCH(L23,AgentesDesportivos!$A:$A,0))&lt;IFERROR(MID(L$6,FIND(" ",L$6)+1,FIND(" ",L$6&amp;" ",FIND(" ",L$6)+1)-FIND(" ",L$6)-1),"A"),"Jogador inscrito no "&amp;INDEX(AgentesDesportivos!$K:$K,MATCH(L23,AgentesDesportivos!$A:$A,0))&amp;" "&amp;INDEX(AgentesDesportivos!$L:$L,MATCH(L23,AgentesDesportivos!$A:$A,0)),INDEX(AgentesDesportivos!$B:$B,MATCH(L23,AgentesDesportivos!$A:$A,0)))))))</f>
        <v/>
      </c>
      <c r="O23" s="156"/>
      <c r="P23" s="15" t="str">
        <f>MinutosVisitante!E16</f>
        <v/>
      </c>
      <c r="Q23" s="14"/>
      <c r="R23" s="14"/>
      <c r="S23" s="14"/>
      <c r="T23" s="14"/>
      <c r="U23" s="14"/>
    </row>
    <row r="24" spans="1:21" ht="5.15" customHeight="1" x14ac:dyDescent="0.25">
      <c r="A24" s="18"/>
      <c r="B24" s="19"/>
      <c r="C24" s="20"/>
      <c r="D24" s="20"/>
      <c r="E24" s="19"/>
      <c r="F24" s="19"/>
      <c r="G24" s="19"/>
      <c r="H24" s="19"/>
      <c r="I24" s="19"/>
      <c r="J24" s="19"/>
      <c r="K24" s="20"/>
      <c r="L24" s="18"/>
      <c r="M24" s="19"/>
      <c r="N24" s="20"/>
      <c r="O24" s="20"/>
      <c r="P24" s="19"/>
      <c r="Q24" s="19"/>
      <c r="R24" s="19"/>
      <c r="S24" s="19"/>
      <c r="T24" s="19"/>
      <c r="U24" s="19"/>
    </row>
    <row r="25" spans="1:21" ht="30" customHeight="1" x14ac:dyDescent="0.25">
      <c r="A25" s="151" t="s">
        <v>19</v>
      </c>
      <c r="B25" s="151"/>
      <c r="C25" s="151"/>
      <c r="D25" s="151"/>
      <c r="E25" s="151"/>
      <c r="F25" s="151"/>
      <c r="G25" s="151"/>
      <c r="H25" s="151"/>
      <c r="I25" s="151"/>
      <c r="J25" s="151"/>
      <c r="K25" s="7"/>
      <c r="L25" s="151" t="s">
        <v>19</v>
      </c>
      <c r="M25" s="151"/>
      <c r="N25" s="151"/>
      <c r="O25" s="151"/>
      <c r="P25" s="151"/>
      <c r="Q25" s="151"/>
      <c r="R25" s="151"/>
      <c r="S25" s="151"/>
      <c r="T25" s="151"/>
      <c r="U25" s="151"/>
    </row>
    <row r="26" spans="1:21" ht="30" customHeight="1" x14ac:dyDescent="0.25">
      <c r="A26" s="21"/>
      <c r="B26" s="8" t="s">
        <v>20</v>
      </c>
      <c r="C26" s="8" t="s">
        <v>21</v>
      </c>
      <c r="D26" s="8" t="s">
        <v>22</v>
      </c>
      <c r="E26" s="8" t="s">
        <v>23</v>
      </c>
      <c r="F26" s="8" t="s">
        <v>24</v>
      </c>
      <c r="G26" s="8" t="s">
        <v>25</v>
      </c>
      <c r="H26" s="8" t="s">
        <v>26</v>
      </c>
      <c r="I26" s="8" t="s">
        <v>27</v>
      </c>
      <c r="J26" s="21"/>
      <c r="K26" s="7"/>
      <c r="L26" s="21"/>
      <c r="M26" s="8" t="s">
        <v>20</v>
      </c>
      <c r="N26" s="8" t="s">
        <v>21</v>
      </c>
      <c r="O26" s="8" t="s">
        <v>22</v>
      </c>
      <c r="P26" s="8" t="s">
        <v>23</v>
      </c>
      <c r="Q26" s="8" t="s">
        <v>24</v>
      </c>
      <c r="R26" s="8" t="s">
        <v>25</v>
      </c>
      <c r="S26" s="8" t="s">
        <v>26</v>
      </c>
      <c r="T26" s="8" t="s">
        <v>27</v>
      </c>
      <c r="U26" s="21"/>
    </row>
    <row r="27" spans="1:21" ht="35.15" customHeight="1" x14ac:dyDescent="0.25">
      <c r="A27" s="22" t="s">
        <v>28</v>
      </c>
      <c r="B27" s="14"/>
      <c r="C27" s="14"/>
      <c r="D27" s="14"/>
      <c r="E27" s="14"/>
      <c r="F27" s="14"/>
      <c r="G27" s="14"/>
      <c r="H27" s="14"/>
      <c r="I27" s="14"/>
      <c r="J27" s="23"/>
      <c r="K27" s="19"/>
      <c r="L27" s="22" t="s">
        <v>28</v>
      </c>
      <c r="M27" s="14"/>
      <c r="N27" s="14"/>
      <c r="O27" s="14"/>
      <c r="P27" s="14"/>
      <c r="Q27" s="14"/>
      <c r="R27" s="14"/>
      <c r="S27" s="14"/>
      <c r="T27" s="14"/>
      <c r="U27" s="24"/>
    </row>
    <row r="28" spans="1:21" ht="35.15" customHeight="1" x14ac:dyDescent="0.25">
      <c r="A28" s="22" t="s">
        <v>29</v>
      </c>
      <c r="B28" s="14"/>
      <c r="C28" s="14"/>
      <c r="D28" s="14"/>
      <c r="E28" s="14"/>
      <c r="F28" s="14"/>
      <c r="G28" s="14"/>
      <c r="H28" s="14"/>
      <c r="I28" s="14"/>
      <c r="J28" s="23"/>
      <c r="K28" s="19"/>
      <c r="L28" s="22" t="s">
        <v>29</v>
      </c>
      <c r="M28" s="14"/>
      <c r="N28" s="14"/>
      <c r="O28" s="14"/>
      <c r="P28" s="14"/>
      <c r="Q28" s="14"/>
      <c r="R28" s="14"/>
      <c r="S28" s="14"/>
      <c r="T28" s="14"/>
      <c r="U28" s="24"/>
    </row>
    <row r="29" spans="1:21" ht="35.15" customHeight="1" x14ac:dyDescent="0.45">
      <c r="A29" s="25" t="s">
        <v>951</v>
      </c>
      <c r="B29" s="14"/>
      <c r="C29" s="14"/>
      <c r="D29" s="14"/>
      <c r="E29" s="14"/>
      <c r="F29" s="14"/>
      <c r="G29" s="14"/>
      <c r="H29" s="14"/>
      <c r="I29" s="14"/>
      <c r="J29" s="23"/>
      <c r="K29" s="19"/>
      <c r="L29" s="25" t="s">
        <v>951</v>
      </c>
      <c r="M29" s="14"/>
      <c r="N29" s="14"/>
      <c r="O29" s="14"/>
      <c r="P29" s="14"/>
      <c r="Q29" s="14"/>
      <c r="R29" s="14"/>
      <c r="S29" s="14"/>
      <c r="T29" s="14"/>
      <c r="U29" s="24"/>
    </row>
    <row r="30" spans="1:21" ht="5.15" customHeight="1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26"/>
      <c r="M30" s="7"/>
      <c r="N30" s="7"/>
      <c r="O30" s="7"/>
      <c r="P30" s="7"/>
      <c r="Q30" s="7"/>
      <c r="R30" s="7"/>
      <c r="S30" s="7"/>
      <c r="T30" s="7"/>
      <c r="U30" s="7"/>
    </row>
    <row r="31" spans="1:21" ht="36.75" customHeight="1" x14ac:dyDescent="0.25">
      <c r="A31" s="151" t="s">
        <v>30</v>
      </c>
      <c r="B31" s="151"/>
      <c r="C31" s="151"/>
      <c r="D31" s="27" t="s">
        <v>9</v>
      </c>
      <c r="E31" s="157" t="s">
        <v>11</v>
      </c>
      <c r="F31" s="158"/>
      <c r="G31" s="159"/>
      <c r="H31" s="10" t="s">
        <v>31</v>
      </c>
      <c r="I31" s="10" t="s">
        <v>32</v>
      </c>
      <c r="J31" s="28" t="s">
        <v>33</v>
      </c>
      <c r="K31" s="29"/>
      <c r="L31" s="151" t="s">
        <v>30</v>
      </c>
      <c r="M31" s="151"/>
      <c r="N31" s="151"/>
      <c r="O31" s="27" t="s">
        <v>9</v>
      </c>
      <c r="P31" s="157" t="s">
        <v>11</v>
      </c>
      <c r="Q31" s="158"/>
      <c r="R31" s="159"/>
      <c r="S31" s="10" t="s">
        <v>31</v>
      </c>
      <c r="T31" s="10" t="s">
        <v>32</v>
      </c>
      <c r="U31" s="28" t="s">
        <v>33</v>
      </c>
    </row>
    <row r="32" spans="1:21" ht="30" customHeight="1" x14ac:dyDescent="0.25">
      <c r="A32" s="160" t="s">
        <v>34</v>
      </c>
      <c r="B32" s="160"/>
      <c r="C32" s="160"/>
      <c r="D32" s="14"/>
      <c r="E32" s="161" t="str">
        <f>IF(D32="","",IF($S$2="","Preencher nr do jogo",IF(INDEX(AgentesDesportivos!$F:$F,MATCH(D32,AgentesDesportivos!$A:$A,0))="","Não inscrito",INDEX(AgentesDesportivos!$B:$B,MATCH(D32,AgentesDesportivos!$A:$A,0)))))</f>
        <v/>
      </c>
      <c r="F32" s="162"/>
      <c r="G32" s="162"/>
      <c r="H32" s="30"/>
      <c r="I32" s="30"/>
      <c r="J32" s="30"/>
      <c r="K32" s="31"/>
      <c r="L32" s="160" t="s">
        <v>34</v>
      </c>
      <c r="M32" s="160"/>
      <c r="N32" s="160"/>
      <c r="O32" s="14"/>
      <c r="P32" s="161" t="str">
        <f>IF(O32="","",IF($S$2="","Preencher nr do jogo",IF(INDEX(AgentesDesportivos!$F:$F,MATCH(O32,AgentesDesportivos!$A:$A,0))="","Não inscrito",INDEX(AgentesDesportivos!$B:$B,MATCH(O32,AgentesDesportivos!$A:$A,0)))))</f>
        <v/>
      </c>
      <c r="Q32" s="162"/>
      <c r="R32" s="162"/>
      <c r="S32" s="30"/>
      <c r="T32" s="30"/>
      <c r="U32" s="30"/>
    </row>
    <row r="33" spans="1:21" ht="30" customHeight="1" x14ac:dyDescent="0.25">
      <c r="A33" s="160" t="s">
        <v>35</v>
      </c>
      <c r="B33" s="160"/>
      <c r="C33" s="160"/>
      <c r="D33" s="14"/>
      <c r="E33" s="161" t="str">
        <f>IF(D33="","",IF($S$2="","Preencher nr do jogo",IF(INDEX(AgentesDesportivos!$F:$F,MATCH(D33,AgentesDesportivos!$A:$A,0))="","Não inscrito",INDEX(AgentesDesportivos!$B:$B,MATCH(D33,AgentesDesportivos!$A:$A,0)))))</f>
        <v/>
      </c>
      <c r="F33" s="162"/>
      <c r="G33" s="162"/>
      <c r="H33" s="30"/>
      <c r="I33" s="30"/>
      <c r="J33" s="30"/>
      <c r="K33" s="31"/>
      <c r="L33" s="160" t="s">
        <v>35</v>
      </c>
      <c r="M33" s="160"/>
      <c r="N33" s="160"/>
      <c r="O33" s="14"/>
      <c r="P33" s="161" t="str">
        <f>IF(O33="","",IF($S$2="","Preencher nr do jogo",IF(INDEX(AgentesDesportivos!$F:$F,MATCH(O33,AgentesDesportivos!$A:$A,0))="","Não inscrito",INDEX(AgentesDesportivos!$B:$B,MATCH(O33,AgentesDesportivos!$A:$A,0)))))</f>
        <v/>
      </c>
      <c r="Q33" s="162"/>
      <c r="R33" s="162"/>
      <c r="S33" s="30"/>
      <c r="T33" s="30"/>
      <c r="U33" s="30"/>
    </row>
    <row r="34" spans="1:21" ht="30" customHeight="1" x14ac:dyDescent="0.25">
      <c r="A34" s="160" t="s">
        <v>36</v>
      </c>
      <c r="B34" s="160"/>
      <c r="C34" s="160"/>
      <c r="D34" s="14"/>
      <c r="E34" s="161" t="str">
        <f>IF(D34="","",IF($S$2="","Preencher nr do jogo",IF(INDEX(AgentesDesportivos!$G:$G,MATCH(D34,AgentesDesportivos!$A:$A,0))="","Não inscrito",INDEX(AgentesDesportivos!$B:$B,MATCH(D34,AgentesDesportivos!$A:$A,0)))))</f>
        <v/>
      </c>
      <c r="F34" s="162"/>
      <c r="G34" s="162"/>
      <c r="H34" s="30"/>
      <c r="I34" s="30"/>
      <c r="J34" s="30"/>
      <c r="K34" s="31"/>
      <c r="L34" s="160" t="s">
        <v>36</v>
      </c>
      <c r="M34" s="160"/>
      <c r="N34" s="160"/>
      <c r="O34" s="14"/>
      <c r="P34" s="161" t="str">
        <f>IF(O34="","",IF($S$2="","Preencher nr do jogo",IF(INDEX(AgentesDesportivos!$G:$G,MATCH(O34,AgentesDesportivos!$A:$A,0))="","Não inscrito",INDEX(AgentesDesportivos!$B:$B,MATCH(O34,AgentesDesportivos!$A:$A,0)))))</f>
        <v/>
      </c>
      <c r="Q34" s="162"/>
      <c r="R34" s="162"/>
      <c r="S34" s="30"/>
      <c r="T34" s="30"/>
      <c r="U34" s="30"/>
    </row>
    <row r="35" spans="1:21" ht="30" customHeight="1" x14ac:dyDescent="0.25">
      <c r="A35" s="160" t="s">
        <v>37</v>
      </c>
      <c r="B35" s="160"/>
      <c r="C35" s="160"/>
      <c r="D35" s="14"/>
      <c r="E35" s="161" t="str">
        <f>IF(D35="","",IF($S$2="","Preencher nr do jogo",IF(INDEX(AgentesDesportivos!$I:$I,MATCH(D35,AgentesDesportivos!$A:$A,0))="","Não inscrito",INDEX(AgentesDesportivos!$B:$B,MATCH(D35,AgentesDesportivos!$A:$A,0)))))</f>
        <v/>
      </c>
      <c r="F35" s="162"/>
      <c r="G35" s="162"/>
      <c r="H35" s="30"/>
      <c r="I35" s="30"/>
      <c r="J35" s="30"/>
      <c r="K35" s="31"/>
      <c r="L35" s="160" t="s">
        <v>37</v>
      </c>
      <c r="M35" s="160"/>
      <c r="N35" s="160"/>
      <c r="O35" s="14"/>
      <c r="P35" s="161" t="str">
        <f>IF(O35="","",IF($S$2="","Preencher nr do jogo",IF(INDEX(AgentesDesportivos!$I:$I,MATCH(O35,AgentesDesportivos!$A:$A,0))="","Não inscrito",INDEX(AgentesDesportivos!$B:$B,MATCH(O35,AgentesDesportivos!$A:$A,0)))))</f>
        <v/>
      </c>
      <c r="Q35" s="162"/>
      <c r="R35" s="162"/>
      <c r="S35" s="30"/>
      <c r="T35" s="30"/>
      <c r="U35" s="30"/>
    </row>
    <row r="36" spans="1:21" ht="30" customHeight="1" x14ac:dyDescent="0.25">
      <c r="A36" s="160" t="s">
        <v>38</v>
      </c>
      <c r="B36" s="160"/>
      <c r="C36" s="160"/>
      <c r="D36" s="14"/>
      <c r="E36" s="161" t="str">
        <f>IF(D36="","",IF($S$2="","Preencher nr do jogo",IF(INDEX(AgentesDesportivos!$J:$J,MATCH(D36,AgentesDesportivos!$A:$A,0))="","Não inscrito",INDEX(AgentesDesportivos!$B:$B,MATCH(D36,AgentesDesportivos!$A:$A,0)))))</f>
        <v/>
      </c>
      <c r="F36" s="162"/>
      <c r="G36" s="162"/>
      <c r="H36" s="30"/>
      <c r="I36" s="30"/>
      <c r="J36" s="30"/>
      <c r="K36" s="31"/>
      <c r="L36" s="160" t="s">
        <v>38</v>
      </c>
      <c r="M36" s="160"/>
      <c r="N36" s="160"/>
      <c r="O36" s="14"/>
      <c r="P36" s="161" t="str">
        <f>IF(O36="","",IF($S$2="","Preencher nr do jogo",IF(INDEX(AgentesDesportivos!$J:$J,MATCH(O36,AgentesDesportivos!$A:$A,0))="","Não inscrito",INDEX(AgentesDesportivos!$B:$B,MATCH(O36,AgentesDesportivos!$A:$A,0)))))</f>
        <v/>
      </c>
      <c r="Q36" s="162"/>
      <c r="R36" s="162"/>
      <c r="S36" s="30"/>
      <c r="T36" s="30"/>
      <c r="U36" s="30"/>
    </row>
    <row r="37" spans="1:21" ht="30" customHeight="1" x14ac:dyDescent="0.25">
      <c r="A37" s="160" t="s">
        <v>39</v>
      </c>
      <c r="B37" s="160"/>
      <c r="C37" s="160"/>
      <c r="D37" s="14"/>
      <c r="E37" s="161" t="str">
        <f>IF(D37="","",IF($S$2="","Preencher nr do jogo",IF(INDEX(AgentesDesportivos!$M:$M,MATCH(D37,AgentesDesportivos!$A:$A,0))="","Não inscrito",INDEX(AgentesDesportivos!$B:$B,MATCH(D37,AgentesDesportivos!$A:$A,0)))))</f>
        <v/>
      </c>
      <c r="F37" s="162"/>
      <c r="G37" s="162"/>
      <c r="H37" s="30"/>
      <c r="I37" s="30"/>
      <c r="J37" s="30"/>
      <c r="K37" s="31"/>
      <c r="L37" s="160" t="s">
        <v>39</v>
      </c>
      <c r="M37" s="160"/>
      <c r="N37" s="160"/>
      <c r="O37" s="14"/>
      <c r="P37" s="161" t="str">
        <f>IF(O37="","",IF($S$2="","Preencher nr do jogo",IF(INDEX(AgentesDesportivos!$M:$M,MATCH(O37,AgentesDesportivos!$A:$A,0))="","Não inscrito",INDEX(AgentesDesportivos!$B:$B,MATCH(O37,AgentesDesportivos!$A:$A,0)))))</f>
        <v/>
      </c>
      <c r="Q37" s="162"/>
      <c r="R37" s="162"/>
      <c r="S37" s="30"/>
      <c r="T37" s="30"/>
      <c r="U37" s="30"/>
    </row>
    <row r="38" spans="1:21" ht="5.15" customHeight="1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27" customHeight="1" x14ac:dyDescent="0.25">
      <c r="B39" s="7"/>
      <c r="C39" s="157" t="s">
        <v>40</v>
      </c>
      <c r="D39" s="158"/>
      <c r="E39" s="159"/>
      <c r="F39" s="30"/>
      <c r="G39" s="30"/>
      <c r="M39" s="7"/>
      <c r="N39" s="157" t="s">
        <v>40</v>
      </c>
      <c r="O39" s="158"/>
      <c r="P39" s="159"/>
      <c r="Q39" s="30"/>
      <c r="R39" s="30"/>
    </row>
    <row r="40" spans="1:21" ht="27" customHeight="1" x14ac:dyDescent="0.25">
      <c r="B40" s="7"/>
      <c r="C40" s="157" t="s">
        <v>41</v>
      </c>
      <c r="D40" s="158"/>
      <c r="E40" s="159"/>
      <c r="F40" s="30"/>
      <c r="M40" s="7"/>
      <c r="N40" s="151" t="s">
        <v>41</v>
      </c>
      <c r="O40" s="151"/>
      <c r="P40" s="151"/>
      <c r="Q40" s="30"/>
    </row>
    <row r="41" spans="1:21" ht="27" customHeight="1" x14ac:dyDescent="0.25">
      <c r="B41" s="7"/>
      <c r="C41" s="157" t="s">
        <v>42</v>
      </c>
      <c r="D41" s="158"/>
      <c r="E41" s="159"/>
      <c r="F41" s="30"/>
      <c r="M41" s="7"/>
      <c r="N41" s="151" t="s">
        <v>42</v>
      </c>
      <c r="O41" s="151"/>
      <c r="P41" s="151"/>
      <c r="Q41" s="30"/>
    </row>
    <row r="42" spans="1:21" ht="5.15" customHeight="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25.5" customHeight="1" x14ac:dyDescent="0.25">
      <c r="A43" s="163"/>
      <c r="B43" s="163"/>
      <c r="D43" s="164" t="s">
        <v>43</v>
      </c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3"/>
      <c r="T43" s="163"/>
      <c r="U43" s="7"/>
    </row>
    <row r="44" spans="1:21" ht="30" customHeight="1" x14ac:dyDescent="0.25">
      <c r="A44" s="26"/>
      <c r="B44" s="20"/>
      <c r="D44" s="165" t="str">
        <f>A6</f>
        <v/>
      </c>
      <c r="E44" s="165"/>
      <c r="F44" s="165"/>
      <c r="G44" s="165"/>
      <c r="H44" s="165"/>
      <c r="I44" s="165"/>
      <c r="J44" s="32"/>
      <c r="K44" s="33"/>
      <c r="L44" s="32"/>
      <c r="M44" s="165" t="str">
        <f>L6</f>
        <v/>
      </c>
      <c r="N44" s="165"/>
      <c r="O44" s="165"/>
      <c r="P44" s="165"/>
      <c r="Q44" s="165"/>
      <c r="R44" s="165"/>
      <c r="S44" s="20"/>
      <c r="T44" s="20"/>
      <c r="U44" s="7"/>
    </row>
    <row r="45" spans="1:21" ht="5.15" customHeight="1" x14ac:dyDescent="0.25">
      <c r="A45" s="26"/>
      <c r="B45" s="20"/>
      <c r="C45" s="7"/>
      <c r="D45" s="7"/>
      <c r="E45" s="7"/>
      <c r="F45" s="7"/>
      <c r="G45" s="7"/>
      <c r="H45" s="7"/>
      <c r="I45" s="19"/>
      <c r="J45" s="19"/>
      <c r="K45" s="20"/>
      <c r="L45" s="18"/>
      <c r="M45" s="7"/>
      <c r="N45" s="7"/>
      <c r="O45" s="7"/>
      <c r="P45" s="7"/>
      <c r="Q45" s="7"/>
      <c r="R45" s="7"/>
      <c r="S45" s="20"/>
      <c r="T45" s="20"/>
      <c r="U45" s="7"/>
    </row>
    <row r="46" spans="1:21" ht="25.5" customHeight="1" x14ac:dyDescent="0.25">
      <c r="A46" s="163"/>
      <c r="B46" s="163"/>
      <c r="D46" s="164" t="s">
        <v>44</v>
      </c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3"/>
      <c r="T46" s="163"/>
      <c r="U46" s="7"/>
    </row>
    <row r="47" spans="1:21" ht="30" customHeight="1" x14ac:dyDescent="0.25">
      <c r="A47" s="26"/>
      <c r="B47" s="20"/>
      <c r="D47" s="165" t="str">
        <f>A6</f>
        <v/>
      </c>
      <c r="E47" s="165"/>
      <c r="F47" s="165"/>
      <c r="G47" s="165"/>
      <c r="H47" s="165"/>
      <c r="I47" s="165"/>
      <c r="J47" s="34" t="str">
        <f>IF($S$2&lt;&gt;"",TEXT(SUM(G10:G23),"0"),"")</f>
        <v/>
      </c>
      <c r="K47" s="35"/>
      <c r="L47" s="34" t="str">
        <f>IF($S$2&lt;&gt;"",TEXT(SUM(R10:R23),"0"),"")</f>
        <v/>
      </c>
      <c r="M47" s="165" t="str">
        <f>L6</f>
        <v/>
      </c>
      <c r="N47" s="165"/>
      <c r="O47" s="165"/>
      <c r="P47" s="165"/>
      <c r="Q47" s="165"/>
      <c r="R47" s="165"/>
      <c r="S47" s="20"/>
      <c r="T47" s="20"/>
      <c r="U47" s="7"/>
    </row>
    <row r="48" spans="1:21" ht="5.15" customHeight="1" x14ac:dyDescent="0.25">
      <c r="A48" s="26"/>
      <c r="B48" s="20"/>
      <c r="C48" s="7"/>
      <c r="D48" s="7"/>
      <c r="E48" s="7"/>
      <c r="F48" s="7"/>
      <c r="G48" s="7"/>
      <c r="H48" s="7"/>
      <c r="I48" s="19"/>
      <c r="J48" s="19"/>
      <c r="K48" s="20"/>
      <c r="L48" s="18"/>
      <c r="M48" s="7"/>
      <c r="N48" s="7"/>
      <c r="O48" s="7"/>
      <c r="P48" s="7"/>
      <c r="Q48" s="7"/>
      <c r="R48" s="7"/>
      <c r="S48" s="20"/>
      <c r="T48" s="20"/>
      <c r="U48" s="7"/>
    </row>
    <row r="49" spans="1:21" ht="36.75" customHeight="1" x14ac:dyDescent="0.25">
      <c r="B49" s="7"/>
      <c r="D49" s="157"/>
      <c r="E49" s="158"/>
      <c r="F49" s="158"/>
      <c r="G49" s="159"/>
      <c r="H49" s="27" t="s">
        <v>45</v>
      </c>
      <c r="I49" s="106" t="s">
        <v>1012</v>
      </c>
      <c r="J49" s="27" t="s">
        <v>1013</v>
      </c>
      <c r="L49" s="1"/>
      <c r="T49" s="7"/>
      <c r="U49" s="7"/>
    </row>
    <row r="50" spans="1:21" ht="36.75" customHeight="1" x14ac:dyDescent="0.25">
      <c r="B50" s="7"/>
      <c r="D50" s="157" t="s">
        <v>46</v>
      </c>
      <c r="E50" s="158"/>
      <c r="F50" s="158"/>
      <c r="G50" s="159"/>
      <c r="H50" s="104"/>
      <c r="I50" s="36"/>
      <c r="J50" s="105"/>
      <c r="L50" s="1"/>
      <c r="T50" s="7"/>
      <c r="U50" s="7"/>
    </row>
    <row r="51" spans="1:21" ht="5.15" customHeight="1" x14ac:dyDescent="0.25">
      <c r="A51" s="26"/>
      <c r="B51" s="20"/>
      <c r="C51" s="7"/>
      <c r="D51" s="7"/>
      <c r="E51" s="7"/>
      <c r="F51" s="7"/>
      <c r="G51" s="7"/>
      <c r="H51" s="7"/>
      <c r="I51" s="19"/>
      <c r="J51" s="19"/>
      <c r="K51" s="20"/>
      <c r="L51" s="18"/>
      <c r="M51" s="7"/>
      <c r="N51" s="7"/>
      <c r="O51" s="7"/>
      <c r="P51" s="7"/>
      <c r="Q51" s="7"/>
      <c r="R51" s="7"/>
      <c r="S51" s="20"/>
      <c r="T51" s="20"/>
      <c r="U51" s="7"/>
    </row>
    <row r="52" spans="1:21" ht="36.75" customHeight="1" x14ac:dyDescent="0.25">
      <c r="B52" s="7"/>
      <c r="D52" s="166" t="s">
        <v>30</v>
      </c>
      <c r="E52" s="166"/>
      <c r="F52" s="166"/>
      <c r="G52" s="166"/>
      <c r="H52" s="27" t="s">
        <v>9</v>
      </c>
      <c r="I52" s="166" t="s">
        <v>11</v>
      </c>
      <c r="J52" s="166"/>
      <c r="K52" s="166"/>
      <c r="L52" s="166"/>
      <c r="M52" s="166"/>
      <c r="N52" s="166"/>
      <c r="O52" s="151" t="s">
        <v>47</v>
      </c>
      <c r="P52" s="151"/>
      <c r="Q52" s="151"/>
      <c r="R52" s="151"/>
      <c r="T52" s="7"/>
      <c r="U52" s="7"/>
    </row>
    <row r="53" spans="1:21" ht="30" customHeight="1" x14ac:dyDescent="0.25">
      <c r="B53" s="7"/>
      <c r="D53" s="151" t="s">
        <v>48</v>
      </c>
      <c r="E53" s="151"/>
      <c r="F53" s="151"/>
      <c r="G53" s="151"/>
      <c r="H53" s="36"/>
      <c r="I53" s="167" t="str">
        <f>IF(H53="","",IF($S$2="","Preencher nr do jogo",IF(INDEX(AgentesDesportivos!$H:$H,MATCH(H53,AgentesDesportivos!$A:$A,0))="","Não inscrito",INDEX(AgentesDesportivos!$B:$B,MATCH(H53,AgentesDesportivos!$A:$A,0)))))</f>
        <v/>
      </c>
      <c r="J53" s="167"/>
      <c r="K53" s="167"/>
      <c r="L53" s="167" t="str">
        <f>IF(K53="","",IF($S$2="","Preencher nr do jogo",IF(_xlfn.XLOOKUP(K53,AgentesDesportivos!$A:$A,AgentesDesportivos!$F:$F,,,2)="","Não inscrito",_xlfn.XLOOKUP(K53,AgentesDesportivos!$A:$A,AgentesDesportivos!$B:$B,,,2))))</f>
        <v/>
      </c>
      <c r="M53" s="167"/>
      <c r="N53" s="167"/>
      <c r="O53" s="168"/>
      <c r="P53" s="169"/>
      <c r="Q53" s="169"/>
      <c r="R53" s="170"/>
      <c r="T53" s="7"/>
      <c r="U53" s="7"/>
    </row>
    <row r="54" spans="1:21" ht="30" customHeight="1" x14ac:dyDescent="0.25">
      <c r="B54" s="7"/>
      <c r="D54" s="151" t="s">
        <v>50</v>
      </c>
      <c r="E54" s="151"/>
      <c r="F54" s="151"/>
      <c r="G54" s="151"/>
      <c r="H54" s="36"/>
      <c r="I54" s="167" t="str">
        <f>IF(H54="","",IF($S$2="","Preencher nr do jogo",IF(INDEX(AgentesDesportivos!$H:$H,MATCH(H54,AgentesDesportivos!$A:$A,0))="","Não inscrito",INDEX(AgentesDesportivos!$B:$B,MATCH(H54,AgentesDesportivos!$A:$A,0)))))</f>
        <v/>
      </c>
      <c r="J54" s="167"/>
      <c r="K54" s="167"/>
      <c r="L54" s="167" t="str">
        <f>IF(K54="","",IF($S$2="","Preencher nr do jogo",IF(_xlfn.XLOOKUP(K54,AgentesDesportivos!$A:$A,AgentesDesportivos!$F:$F,,,2)="","Não inscrito",_xlfn.XLOOKUP(K54,AgentesDesportivos!$A:$A,AgentesDesportivos!$B:$B,,,2))))</f>
        <v/>
      </c>
      <c r="M54" s="167"/>
      <c r="N54" s="167"/>
      <c r="O54" s="168"/>
      <c r="P54" s="169"/>
      <c r="Q54" s="169"/>
      <c r="R54" s="170"/>
      <c r="T54" s="7"/>
      <c r="U54" s="7"/>
    </row>
    <row r="55" spans="1:21" ht="30" customHeight="1" x14ac:dyDescent="0.25">
      <c r="B55" s="7"/>
      <c r="D55" s="151" t="s">
        <v>52</v>
      </c>
      <c r="E55" s="151"/>
      <c r="F55" s="151"/>
      <c r="G55" s="151"/>
      <c r="H55" s="36"/>
      <c r="I55" s="167" t="str">
        <f>IF(H55="","",IF($S$2="","Preencher nr do jogo",IF(INDEX(AgentesDesportivos!$H:$H,MATCH(H55,AgentesDesportivos!$A:$A,0))="","Não inscrito",INDEX(AgentesDesportivos!$B:$B,MATCH(H55,AgentesDesportivos!$A:$A,0)))))</f>
        <v/>
      </c>
      <c r="J55" s="167"/>
      <c r="K55" s="167"/>
      <c r="L55" s="167" t="str">
        <f>IF(K55="","",IF($S$2="","Preencher nr do jogo",IF(_xlfn.XLOOKUP(K55,AgentesDesportivos!$A:$A,AgentesDesportivos!$F:$F,,,2)="","Não inscrito",_xlfn.XLOOKUP(K55,AgentesDesportivos!$A:$A,AgentesDesportivos!$B:$B,,,2))))</f>
        <v/>
      </c>
      <c r="M55" s="167"/>
      <c r="N55" s="167"/>
      <c r="O55" s="168"/>
      <c r="P55" s="169"/>
      <c r="Q55" s="169"/>
      <c r="R55" s="170"/>
      <c r="T55" s="7"/>
      <c r="U55" s="7"/>
    </row>
    <row r="56" spans="1:21" ht="5.15" customHeight="1" x14ac:dyDescent="0.25">
      <c r="B56" s="7"/>
      <c r="D56" s="7"/>
      <c r="E56" s="7"/>
      <c r="F56" s="7"/>
      <c r="G56" s="7"/>
      <c r="H56" s="2"/>
      <c r="I56" s="7"/>
      <c r="J56" s="7"/>
      <c r="K56" s="7"/>
      <c r="L56" s="7"/>
      <c r="M56" s="7"/>
      <c r="O56" s="7"/>
      <c r="P56" s="7"/>
      <c r="Q56" s="7"/>
      <c r="R56" s="7"/>
      <c r="T56" s="7"/>
      <c r="U56" s="7"/>
    </row>
    <row r="57" spans="1:21" ht="36.75" customHeight="1" x14ac:dyDescent="0.25">
      <c r="B57" s="7"/>
      <c r="D57" s="7"/>
      <c r="E57" s="7"/>
      <c r="F57" s="151" t="s">
        <v>30</v>
      </c>
      <c r="G57" s="151"/>
      <c r="H57" s="151"/>
      <c r="I57" s="151"/>
      <c r="J57" s="171" t="s">
        <v>9</v>
      </c>
      <c r="K57" s="172"/>
      <c r="L57" s="151" t="s">
        <v>11</v>
      </c>
      <c r="M57" s="151"/>
      <c r="N57" s="151"/>
      <c r="O57" s="151"/>
      <c r="P57" s="151"/>
      <c r="Q57" s="37"/>
      <c r="R57" s="7"/>
      <c r="T57" s="7"/>
      <c r="U57" s="7"/>
    </row>
    <row r="58" spans="1:21" ht="30" customHeight="1" x14ac:dyDescent="0.25">
      <c r="B58" s="7"/>
      <c r="F58" s="173" t="s">
        <v>53</v>
      </c>
      <c r="G58" s="174"/>
      <c r="H58" s="174"/>
      <c r="I58" s="175"/>
      <c r="J58" s="168"/>
      <c r="K58" s="170"/>
      <c r="L58" s="179" t="str">
        <f>IF(J58="","",IF($S$2="","Preencher nr do jogo",IF(INDEX(AgentesDesportivos!$E:$E,MATCH(J58,AgentesDesportivos!$A:$A,0))="","Não inscrito",INDEX(AgentesDesportivos!$B:$B,MATCH(J58,AgentesDesportivos!$A:$A,0)))))</f>
        <v/>
      </c>
      <c r="M58" s="179"/>
      <c r="N58" s="179"/>
      <c r="O58" s="179"/>
      <c r="P58" s="179"/>
      <c r="Q58" s="20"/>
      <c r="R58" s="7"/>
      <c r="T58" s="7"/>
    </row>
    <row r="59" spans="1:21" ht="30" customHeight="1" x14ac:dyDescent="0.25">
      <c r="A59" s="26"/>
      <c r="B59" s="20"/>
      <c r="F59" s="176"/>
      <c r="G59" s="177"/>
      <c r="H59" s="177"/>
      <c r="I59" s="178"/>
      <c r="J59" s="168"/>
      <c r="K59" s="170"/>
      <c r="L59" s="179" t="str">
        <f>IF(J59="","",IF($S$2="","Preencher nr do jogo",IF(INDEX(AgentesDesportivos!$E:$E,MATCH(J59,AgentesDesportivos!$A:$A,0))="","Não inscrito",INDEX(AgentesDesportivos!$B:$B,MATCH(J59,AgentesDesportivos!$A:$A,0)))))</f>
        <v/>
      </c>
      <c r="M59" s="179"/>
      <c r="N59" s="179"/>
      <c r="O59" s="179"/>
      <c r="P59" s="179"/>
      <c r="Q59" s="20"/>
      <c r="R59" s="7"/>
      <c r="T59" s="7"/>
    </row>
    <row r="60" spans="1:21" ht="8.15" customHeight="1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M60" s="7"/>
      <c r="N60" s="7"/>
      <c r="O60" s="7"/>
      <c r="P60" s="7"/>
      <c r="Q60" s="7"/>
      <c r="R60" s="7"/>
      <c r="S60" s="7"/>
      <c r="T60" s="7"/>
      <c r="U60" s="7"/>
    </row>
  </sheetData>
  <sheetProtection algorithmName="SHA-512" hashValue="/uB5yIQ7MhnVzVZcrzSfepsLZWMMVsAkCtOpzaH4fmAOUspvgnWCnyCHsTO0neDF8TFpwHX+tkSV6NAcSCbiVA==" saltValue="iu8bhhHqs+NozPEP55M+lQ==" spinCount="100000" sheet="1" objects="1" scenarios="1" selectLockedCells="1" sort="0"/>
  <mergeCells count="114">
    <mergeCell ref="D55:G55"/>
    <mergeCell ref="I55:N55"/>
    <mergeCell ref="O55:R55"/>
    <mergeCell ref="F57:I57"/>
    <mergeCell ref="J57:K57"/>
    <mergeCell ref="L57:P57"/>
    <mergeCell ref="F58:I59"/>
    <mergeCell ref="J58:K58"/>
    <mergeCell ref="L58:P58"/>
    <mergeCell ref="J59:K59"/>
    <mergeCell ref="L59:P59"/>
    <mergeCell ref="D52:G52"/>
    <mergeCell ref="I52:N52"/>
    <mergeCell ref="O52:R52"/>
    <mergeCell ref="D53:G53"/>
    <mergeCell ref="I53:N53"/>
    <mergeCell ref="O53:R53"/>
    <mergeCell ref="D54:G54"/>
    <mergeCell ref="I54:N54"/>
    <mergeCell ref="O54:R54"/>
    <mergeCell ref="D44:I44"/>
    <mergeCell ref="M44:R44"/>
    <mergeCell ref="A46:B46"/>
    <mergeCell ref="D46:R46"/>
    <mergeCell ref="S46:T46"/>
    <mergeCell ref="D47:I47"/>
    <mergeCell ref="M47:R47"/>
    <mergeCell ref="D49:G49"/>
    <mergeCell ref="D50:G50"/>
    <mergeCell ref="C39:E39"/>
    <mergeCell ref="N39:P39"/>
    <mergeCell ref="C40:E40"/>
    <mergeCell ref="N40:P40"/>
    <mergeCell ref="C41:E41"/>
    <mergeCell ref="N41:P41"/>
    <mergeCell ref="A43:B43"/>
    <mergeCell ref="D43:R43"/>
    <mergeCell ref="S43:T43"/>
    <mergeCell ref="A35:C35"/>
    <mergeCell ref="E35:G35"/>
    <mergeCell ref="L35:N35"/>
    <mergeCell ref="P35:R35"/>
    <mergeCell ref="A36:C36"/>
    <mergeCell ref="E36:G36"/>
    <mergeCell ref="L36:N36"/>
    <mergeCell ref="P36:R36"/>
    <mergeCell ref="A37:C37"/>
    <mergeCell ref="E37:G37"/>
    <mergeCell ref="L37:N37"/>
    <mergeCell ref="P37:R37"/>
    <mergeCell ref="A32:C32"/>
    <mergeCell ref="E32:G32"/>
    <mergeCell ref="L32:N32"/>
    <mergeCell ref="P32:R32"/>
    <mergeCell ref="A33:C33"/>
    <mergeCell ref="E33:G33"/>
    <mergeCell ref="L33:N33"/>
    <mergeCell ref="P33:R33"/>
    <mergeCell ref="A34:C34"/>
    <mergeCell ref="E34:G34"/>
    <mergeCell ref="L34:N34"/>
    <mergeCell ref="P34:R34"/>
    <mergeCell ref="C21:D21"/>
    <mergeCell ref="N21:O21"/>
    <mergeCell ref="C22:D22"/>
    <mergeCell ref="N22:O22"/>
    <mergeCell ref="C23:D23"/>
    <mergeCell ref="N23:O23"/>
    <mergeCell ref="A25:J25"/>
    <mergeCell ref="L25:U25"/>
    <mergeCell ref="A31:C31"/>
    <mergeCell ref="E31:G31"/>
    <mergeCell ref="L31:N31"/>
    <mergeCell ref="P31:R31"/>
    <mergeCell ref="C16:D16"/>
    <mergeCell ref="N16:O16"/>
    <mergeCell ref="C17:D17"/>
    <mergeCell ref="N17:O17"/>
    <mergeCell ref="C18:D18"/>
    <mergeCell ref="N18:O18"/>
    <mergeCell ref="C19:D19"/>
    <mergeCell ref="N19:O19"/>
    <mergeCell ref="C20:D20"/>
    <mergeCell ref="N20:O20"/>
    <mergeCell ref="C11:D11"/>
    <mergeCell ref="N11:O11"/>
    <mergeCell ref="C12:D12"/>
    <mergeCell ref="N12:O12"/>
    <mergeCell ref="C13:D13"/>
    <mergeCell ref="N13:O13"/>
    <mergeCell ref="C14:D14"/>
    <mergeCell ref="N14:O14"/>
    <mergeCell ref="C15:D15"/>
    <mergeCell ref="N15:O15"/>
    <mergeCell ref="A5:J5"/>
    <mergeCell ref="L5:U5"/>
    <mergeCell ref="A6:J6"/>
    <mergeCell ref="L6:U6"/>
    <mergeCell ref="A8:J8"/>
    <mergeCell ref="L8:U8"/>
    <mergeCell ref="C9:D9"/>
    <mergeCell ref="N9:O9"/>
    <mergeCell ref="C10:D10"/>
    <mergeCell ref="N10:O10"/>
    <mergeCell ref="A1:D3"/>
    <mergeCell ref="E1:U1"/>
    <mergeCell ref="F2:G2"/>
    <mergeCell ref="H2:J2"/>
    <mergeCell ref="K2:Q2"/>
    <mergeCell ref="T2:U2"/>
    <mergeCell ref="F3:G3"/>
    <mergeCell ref="H3:J3"/>
    <mergeCell ref="K3:Q3"/>
    <mergeCell ref="S3:U3"/>
  </mergeCells>
  <conditionalFormatting sqref="A10:A15">
    <cfRule type="expression" dxfId="105" priority="47">
      <formula>AND(ISNUMBER($S$2),A10="")</formula>
    </cfRule>
  </conditionalFormatting>
  <conditionalFormatting sqref="A10:A23 O32:O37">
    <cfRule type="duplicateValues" dxfId="104" priority="217"/>
  </conditionalFormatting>
  <conditionalFormatting sqref="A10:A23">
    <cfRule type="duplicateValues" dxfId="103" priority="38"/>
  </conditionalFormatting>
  <conditionalFormatting sqref="B10:B23">
    <cfRule type="expression" dxfId="102" priority="18">
      <formula>AND($A10="",$B10&lt;&gt;"")</formula>
    </cfRule>
    <cfRule type="duplicateValues" dxfId="101" priority="19"/>
    <cfRule type="expression" dxfId="100" priority="20">
      <formula>AND(ISNUMBER($A10),$B10="")</formula>
    </cfRule>
  </conditionalFormatting>
  <conditionalFormatting sqref="B27:I27">
    <cfRule type="expression" dxfId="99" priority="510">
      <formula>AND(ISERROR(MATCH(B$27,$B$10:$B$23,0)),ISNUMBER(B$27))</formula>
    </cfRule>
    <cfRule type="expression" dxfId="98" priority="511">
      <formula>AND(ISNUMBER(B$29),B$27="")</formula>
    </cfRule>
    <cfRule type="expression" dxfId="97" priority="512">
      <formula>AND(ISNUMBER(B$28),B$27="")</formula>
    </cfRule>
  </conditionalFormatting>
  <conditionalFormatting sqref="B28:I28">
    <cfRule type="expression" dxfId="96" priority="513">
      <formula>AND(ISERROR(MATCH(B$28,$B$10:$B$23,0)),ISNUMBER(B$28))</formula>
    </cfRule>
    <cfRule type="expression" dxfId="95" priority="514">
      <formula>AND(ISNUMBER(B$29),B$28="")</formula>
    </cfRule>
    <cfRule type="expression" dxfId="94" priority="515">
      <formula>AND(ISNUMBER(B$27),B$28="")</formula>
    </cfRule>
  </conditionalFormatting>
  <conditionalFormatting sqref="B27:J28">
    <cfRule type="expression" dxfId="92" priority="103">
      <formula>AND(B$27&lt;&gt;"",B$28&lt;&gt;"",B$27=B$28)</formula>
    </cfRule>
  </conditionalFormatting>
  <conditionalFormatting sqref="B29:J29">
    <cfRule type="expression" dxfId="90" priority="78">
      <formula>AND(ISNUMBER(B$29),B$29&gt;60)</formula>
    </cfRule>
    <cfRule type="expression" dxfId="89" priority="107">
      <formula>AND(ISNUMBER(B$29),B$29&gt;50)</formula>
    </cfRule>
    <cfRule type="expression" dxfId="88" priority="112">
      <formula>AND(ISNUMBER(B$27),B$29="")</formula>
    </cfRule>
    <cfRule type="expression" dxfId="87" priority="113">
      <formula>AND(ISNUMBER(B$28),B$29="")</formula>
    </cfRule>
  </conditionalFormatting>
  <conditionalFormatting sqref="C10:C23">
    <cfRule type="expression" dxfId="86" priority="535">
      <formula>OR($E10="",$E10&lt;1)</formula>
    </cfRule>
  </conditionalFormatting>
  <conditionalFormatting sqref="E10:E23">
    <cfRule type="expression" dxfId="85" priority="533">
      <formula>AND($A10&lt;&gt;"",OR($E10&lt;0,$E10&gt;50+N($J$50)))</formula>
    </cfRule>
  </conditionalFormatting>
  <conditionalFormatting sqref="F10:F23">
    <cfRule type="expression" dxfId="84" priority="27">
      <formula>AND($A10="",$F10&lt;&gt;"")</formula>
    </cfRule>
    <cfRule type="expression" dxfId="83" priority="544">
      <formula>COUNTIF($F$10:$F$23,"x")&gt;8</formula>
    </cfRule>
    <cfRule type="expression" dxfId="82" priority="546">
      <formula>AND(COUNT($A$10:$A$23)&gt;6,COUNTIF($F$10:$F$23,"x")&lt;6)</formula>
    </cfRule>
  </conditionalFormatting>
  <conditionalFormatting sqref="F40">
    <cfRule type="expression" dxfId="81" priority="244">
      <formula>AND(ISERROR(MATCH($F$40,$B$10:$B$23,0)),ISNUMBER($F$40))</formula>
    </cfRule>
  </conditionalFormatting>
  <conditionalFormatting sqref="F41">
    <cfRule type="expression" dxfId="80" priority="21">
      <formula>AND($D$37&lt;&gt;"",$F$41="")</formula>
    </cfRule>
  </conditionalFormatting>
  <conditionalFormatting sqref="G10:G23">
    <cfRule type="expression" dxfId="79" priority="537">
      <formula>OR(AND($F10="",$B10&lt;&gt;$B$27:$I$27,$G10&gt;0),AND($A10="",$G10&gt;0))</formula>
    </cfRule>
  </conditionalFormatting>
  <conditionalFormatting sqref="H53:H55 J58:K58">
    <cfRule type="duplicateValues" dxfId="78" priority="1"/>
  </conditionalFormatting>
  <conditionalFormatting sqref="H53:H55">
    <cfRule type="expression" dxfId="77" priority="214">
      <formula>COUNTIF($A$10:$A$23,H53)+COUNTIF($L$10:$L$23,H53)+COUNTIF($D$32:$D$37,H53)+COUNTIF($O$32:$O$37,H53)&gt;0</formula>
    </cfRule>
  </conditionalFormatting>
  <conditionalFormatting sqref="H32:I37 S32:T37 H10:I23 S10:T23">
    <cfRule type="expression" dxfId="76" priority="569">
      <formula>ISNUMBER(H10)</formula>
    </cfRule>
  </conditionalFormatting>
  <conditionalFormatting sqref="H50:I50">
    <cfRule type="duplicateValues" dxfId="75" priority="11" stopIfTrue="1"/>
    <cfRule type="expression" dxfId="74" priority="12">
      <formula>AND(ISNUMBER($S$2),H50="",$I$50="",$H$50="")</formula>
    </cfRule>
  </conditionalFormatting>
  <conditionalFormatting sqref="H10:J23">
    <cfRule type="expression" dxfId="73" priority="60">
      <formula>AND($A10="",H10&lt;&gt;"")</formula>
    </cfRule>
  </conditionalFormatting>
  <conditionalFormatting sqref="H32:J37">
    <cfRule type="expression" dxfId="72" priority="563">
      <formula>AND($D32="",H32&lt;&gt;"")</formula>
    </cfRule>
  </conditionalFormatting>
  <conditionalFormatting sqref="I10:I23">
    <cfRule type="expression" dxfId="71" priority="531">
      <formula>$H10=2</formula>
    </cfRule>
  </conditionalFormatting>
  <conditionalFormatting sqref="I32:I37">
    <cfRule type="expression" dxfId="70" priority="297">
      <formula>AND($D32="",$I32&lt;&gt;"")</formula>
    </cfRule>
    <cfRule type="expression" dxfId="69" priority="564">
      <formula>$H32=2</formula>
    </cfRule>
  </conditionalFormatting>
  <conditionalFormatting sqref="I50">
    <cfRule type="expression" dxfId="68" priority="13" stopIfTrue="1">
      <formula>AND(ISNUMBER($S$2),$I$50="x")</formula>
    </cfRule>
  </conditionalFormatting>
  <conditionalFormatting sqref="J10:J23">
    <cfRule type="expression" dxfId="67" priority="76">
      <formula>ISNUMBER(J10)</formula>
    </cfRule>
  </conditionalFormatting>
  <conditionalFormatting sqref="J32:J37">
    <cfRule type="expression" dxfId="66" priority="61">
      <formula>AND($D32="",$J32&lt;&gt;"")</formula>
    </cfRule>
    <cfRule type="expression" dxfId="65" priority="62">
      <formula>ISNUMBER(J32)</formula>
    </cfRule>
  </conditionalFormatting>
  <conditionalFormatting sqref="J44 L44">
    <cfRule type="expression" dxfId="64" priority="56">
      <formula>VALUE(J44)&gt;VALUE(J47)</formula>
    </cfRule>
  </conditionalFormatting>
  <conditionalFormatting sqref="J50">
    <cfRule type="expression" dxfId="63" priority="3">
      <formula>AND(I50="x",J50="")</formula>
    </cfRule>
    <cfRule type="expression" dxfId="62" priority="4">
      <formula>OR(AND(I50="x",OR(NOT(ISNUMBER(J50)),J50&lt;1,J50&gt;10)),AND(I50="",J50&lt;&gt;""))</formula>
    </cfRule>
  </conditionalFormatting>
  <conditionalFormatting sqref="L10:L15">
    <cfRule type="expression" dxfId="61" priority="164">
      <formula>AND(ISNUMBER($S$2),L10="")</formula>
    </cfRule>
  </conditionalFormatting>
  <conditionalFormatting sqref="L10:L23 D32:D37">
    <cfRule type="duplicateValues" dxfId="60" priority="5"/>
  </conditionalFormatting>
  <conditionalFormatting sqref="L10:L23">
    <cfRule type="duplicateValues" dxfId="59" priority="502"/>
  </conditionalFormatting>
  <conditionalFormatting sqref="M10:M23">
    <cfRule type="expression" dxfId="58" priority="516">
      <formula>AND($L10="",$M10&lt;&gt;"")</formula>
    </cfRule>
    <cfRule type="duplicateValues" dxfId="57" priority="517"/>
    <cfRule type="expression" dxfId="56" priority="518">
      <formula>AND(ISNUMBER($L10),$M10="")</formula>
    </cfRule>
  </conditionalFormatting>
  <conditionalFormatting sqref="M27:U27">
    <cfRule type="expression" dxfId="55" priority="504">
      <formula>AND(ISERROR(MATCH(M$27,$M$10:$M$23,0)),ISNUMBER(M$27))</formula>
    </cfRule>
    <cfRule type="expression" dxfId="54" priority="505">
      <formula>AND(ISNUMBER(M$29),M$27="")</formula>
    </cfRule>
    <cfRule type="expression" dxfId="53" priority="506">
      <formula>AND(ISNUMBER(M$28),M$27="")</formula>
    </cfRule>
  </conditionalFormatting>
  <conditionalFormatting sqref="M27:U28">
    <cfRule type="expression" dxfId="51" priority="101">
      <formula>AND(M$27&lt;&gt;"",M$28&lt;&gt;"",M$27=M$28)</formula>
    </cfRule>
  </conditionalFormatting>
  <conditionalFormatting sqref="M28:U28">
    <cfRule type="expression" dxfId="50" priority="507">
      <formula>AND(ISERROR(MATCH(M$28,$M$10:$M$23,0)),ISNUMBER(M$28))</formula>
    </cfRule>
    <cfRule type="expression" dxfId="49" priority="508">
      <formula>AND(ISNUMBER(M$29),M$28="")</formula>
    </cfRule>
    <cfRule type="expression" dxfId="48" priority="509">
      <formula>AND(ISNUMBER(M$27),M$28="")</formula>
    </cfRule>
  </conditionalFormatting>
  <conditionalFormatting sqref="M29:U29">
    <cfRule type="expression" dxfId="46" priority="79">
      <formula>AND(ISNUMBER(M$29),M$29&gt;60)</formula>
    </cfRule>
    <cfRule type="expression" dxfId="45" priority="140">
      <formula>AND(ISNUMBER(M$29),M$29&gt;50)</formula>
    </cfRule>
    <cfRule type="expression" dxfId="44" priority="145">
      <formula>AND(ISNUMBER(M$27),M$29="")</formula>
    </cfRule>
    <cfRule type="expression" dxfId="43" priority="146">
      <formula>AND(ISNUMBER(M$28),M$29="")</formula>
    </cfRule>
  </conditionalFormatting>
  <conditionalFormatting sqref="N10:N23 C10:C23 E32:E37 P32:P37 I53:N55 L58:P59">
    <cfRule type="expression" dxfId="42" priority="225">
      <formula>AND(ISNUMBER(SEARCH("Preencher nr do jogo",C10)),C10&lt;&gt;"")</formula>
    </cfRule>
    <cfRule type="expression" dxfId="41" priority="315">
      <formula>AND(ISNUMBER(SEARCH("inscrito",C10)),C10&lt;&gt;"")</formula>
    </cfRule>
  </conditionalFormatting>
  <conditionalFormatting sqref="N10:N23">
    <cfRule type="expression" dxfId="40" priority="6">
      <formula>OR($P10="",$P10&lt;1)</formula>
    </cfRule>
  </conditionalFormatting>
  <conditionalFormatting sqref="O37 D37">
    <cfRule type="expression" dxfId="39" priority="284">
      <formula>AND(F$41="x",D$37="")</formula>
    </cfRule>
  </conditionalFormatting>
  <conditionalFormatting sqref="O53:R55 F40 Q40 O32 H53:H55 J44 L44 D32 F3 K3 S3">
    <cfRule type="expression" dxfId="38" priority="279">
      <formula>AND(ISNUMBER($S$2),D3="")</formula>
    </cfRule>
  </conditionalFormatting>
  <conditionalFormatting sqref="O53:R55">
    <cfRule type="expression" dxfId="37" priority="2">
      <formula>IF(ISBLANK($O53),"",AND($O53&lt;&gt;$D$47,$O53&lt;&gt;$M$47,$O53&lt;&gt;"FPC"))</formula>
    </cfRule>
    <cfRule type="expression" dxfId="36" priority="278">
      <formula>AND($O53&lt;&gt;"",$O53&lt;&gt;"FPC",OR(AND($O53=$D$47,COUNTIF($O$53:$O$55,$D$47)&gt;2),AND($O53=$M$47,COUNTIF($O$53:$O$55,$M$47)&gt;1)))</formula>
    </cfRule>
  </conditionalFormatting>
  <conditionalFormatting sqref="O28:U28">
    <cfRule type="expression" dxfId="35" priority="193">
      <formula>AND(ISNUMBER(O$29),O$28="")</formula>
    </cfRule>
    <cfRule type="expression" dxfId="34" priority="196">
      <formula>AND(ISNUMBER(O$27),O$28="")</formula>
    </cfRule>
  </conditionalFormatting>
  <conditionalFormatting sqref="P10:P23">
    <cfRule type="expression" dxfId="33" priority="549">
      <formula>AND($L10&lt;&gt;"",OR($P10&lt;0,$P10&gt;50+N($J$50)))</formula>
    </cfRule>
  </conditionalFormatting>
  <conditionalFormatting sqref="Q10:Q23">
    <cfRule type="expression" dxfId="32" priority="26">
      <formula>AND($L10="",$Q10&lt;&gt;"")</formula>
    </cfRule>
    <cfRule type="expression" dxfId="31" priority="560">
      <formula>COUNTIF($Q$10:$Q$23,"x")&gt;8</formula>
    </cfRule>
    <cfRule type="expression" dxfId="30" priority="562">
      <formula>AND(COUNT($L$10:$L$23)&gt;6,COUNTIF($Q$10:$Q$23,"x")&lt;6)</formula>
    </cfRule>
  </conditionalFormatting>
  <conditionalFormatting sqref="Q40">
    <cfRule type="expression" dxfId="29" priority="242">
      <formula>AND(ISERROR(MATCH($Q$40,$M$10:$M$23,0)),ISNUMBER($Q$40))</formula>
    </cfRule>
  </conditionalFormatting>
  <conditionalFormatting sqref="Q41">
    <cfRule type="expression" dxfId="28" priority="23">
      <formula>AND($O$37&lt;&gt;"",$Q$41="")</formula>
    </cfRule>
  </conditionalFormatting>
  <conditionalFormatting sqref="R10:R23">
    <cfRule type="expression" dxfId="27" priority="553">
      <formula>OR(AND($Q10="",$M10&lt;&gt;$M$27:$U$27,$R10&gt;0),AND($L10="",$R10&gt;0))</formula>
    </cfRule>
  </conditionalFormatting>
  <conditionalFormatting sqref="S2">
    <cfRule type="expression" dxfId="26" priority="615">
      <formula>AND($S$2="",COUNT(A10:A23,L10:L23,O32:O37,D32:D37,H53:H55,O53:R55,F39:G41,Q39:R41,J58:K59)&gt;0)</formula>
    </cfRule>
  </conditionalFormatting>
  <conditionalFormatting sqref="S10:U23">
    <cfRule type="expression" dxfId="25" priority="59">
      <formula>AND($L10="",S10&lt;&gt;"")</formula>
    </cfRule>
  </conditionalFormatting>
  <conditionalFormatting sqref="S32:U37">
    <cfRule type="expression" dxfId="24" priority="65">
      <formula>AND($O32="",S32&lt;&gt;"")</formula>
    </cfRule>
  </conditionalFormatting>
  <conditionalFormatting sqref="T32:T37 T10:T23">
    <cfRule type="expression" dxfId="23" priority="567">
      <formula>$S10=2</formula>
    </cfRule>
  </conditionalFormatting>
  <conditionalFormatting sqref="U10:U23">
    <cfRule type="expression" dxfId="22" priority="73">
      <formula>ISNUMBER(U10)</formula>
    </cfRule>
  </conditionalFormatting>
  <conditionalFormatting sqref="U32:U37">
    <cfRule type="expression" dxfId="21" priority="547">
      <formula>ISNUMBER(U32)</formula>
    </cfRule>
  </conditionalFormatting>
  <conditionalFormatting sqref="U38">
    <cfRule type="expression" dxfId="20" priority="93">
      <formula>AND($O38="",$U38&lt;&gt;"")</formula>
    </cfRule>
  </conditionalFormatting>
  <dataValidations count="25">
    <dataValidation allowBlank="1" showInputMessage="1" showErrorMessage="1" promptTitle="Cartão amarelo (CA)" prompt="Inserir &quot;1&quot; ou &quot;2&quot; no caso de sanção com cartão amarelo." sqref="H9 H31 S9" xr:uid="{00000000-0002-0000-0000-000000000000}"/>
    <dataValidation allowBlank="1" showInputMessage="1" showErrorMessage="1" promptTitle="Número do jogador" prompt="Inserir número do equipamento do jogador" sqref="B9 M9" xr:uid="{00000000-0002-0000-0000-000001000000}"/>
    <dataValidation allowBlank="1" showInputMessage="1" showErrorMessage="1" promptTitle="Equipa inicial" prompt="Indicar com um &quot;x&quot; a equipa que inicia o jogo." sqref="F9 Q9" xr:uid="{00000000-0002-0000-0000-000002000000}"/>
    <dataValidation allowBlank="1" showErrorMessage="1" prompt="Indicar a equipa que o ST está a representar." sqref="O52:R52" xr:uid="{00000000-0002-0000-0000-000003000000}"/>
    <dataValidation allowBlank="1" showErrorMessage="1" promptTitle="Desconto de tempo" prompt="Indicar com um &quot;x&quot; no caso da equipa pedir um ou dois descontos de tempo. " sqref="C39:E39 N39:P39" xr:uid="{00000000-0002-0000-0000-000004000000}"/>
    <dataValidation allowBlank="1" showErrorMessage="1" promptTitle="Capitão" prompt="Indicar o número do equipamento do capitão de equipa." sqref="C40:E40 N40:P40" xr:uid="{00000000-0002-0000-0000-000005000000}"/>
    <dataValidation allowBlank="1" showErrorMessage="1" promptTitle="Registo audiovisual" prompt="Indicar com um &quot;x&quot; se a equipa fez o registo audiovisual do jogo. " sqref="N41:P41 C41:E41" xr:uid="{00000000-0002-0000-0000-000006000000}"/>
    <dataValidation allowBlank="1" showErrorMessage="1" promptTitle="Número da FPC" prompt="Indicar o número de federado do agente desportivo. " sqref="O31 D31 H52 H49" xr:uid="{00000000-0002-0000-0000-000007000000}"/>
    <dataValidation allowBlank="1" showInputMessage="1" showErrorMessage="1" promptTitle="Cartão amarelo (CA)" prompt="Inserir &quot;1&quot; no caso de sanção com cartão vermelho (CV)." sqref="S31" xr:uid="{00000000-0002-0000-0000-000008000000}"/>
    <dataValidation allowBlank="1" showInputMessage="1" showErrorMessage="1" promptTitle="Cartão Branco (CB)" prompt="Inserir &quot;1&quot; no caso de atribuição de cartão branco, relacionado com uma atitude individual ou conjunta de fair-play." sqref="U31 J9 J31 U9" xr:uid="{00000000-0002-0000-0000-000009000000}"/>
    <dataValidation allowBlank="1" showInputMessage="1" showErrorMessage="1" promptTitle="Cartão Vermelho (CV)." prompt="Inserir &quot;1&quot; no caso de sanção com cartão vermelho." sqref="T31 I9 I31 T9" xr:uid="{00000000-0002-0000-0000-00000A000000}"/>
    <dataValidation allowBlank="1" showInputMessage="1" showErrorMessage="1" promptTitle="Minuto de jogo" prompt="Colocar o minuto de jogo a que ocorreu a substuição. _x000a__x000a_Nota: utilize o excel para fazer a subtração do tempo do placar, por exemplo, substituição faltam 12 minutos, coloque na célula =25-12 se for na primeira parte, ou =50-12 se for na segunda parte. " sqref="L29 A29" xr:uid="{00000000-0002-0000-0000-00000B000000}"/>
    <dataValidation type="whole" operator="notEqual" allowBlank="1" showInputMessage="1" showErrorMessage="1" errorTitle="Erro" error="Preencher com um número" sqref="A10:A23 D32:D37 L10:L23 O32:O37 B27" xr:uid="{00000000-0002-0000-0000-00000C000000}">
      <formula1>0</formula1>
    </dataValidation>
    <dataValidation type="whole" operator="notEqual" allowBlank="1" showInputMessage="1" showErrorMessage="1" sqref="J58:K59 B28 M27:U28 C27:J28 H53:H55 G41:H41" xr:uid="{00000000-0002-0000-0000-00000D000000}">
      <formula1>0</formula1>
    </dataValidation>
    <dataValidation type="whole" operator="notEqual" allowBlank="1" showInputMessage="1" showErrorMessage="1" error="Preencher com o número da camisola do capitão" sqref="F40 Q40" xr:uid="{00000000-0002-0000-0000-00000E000000}">
      <formula1>0</formula1>
    </dataValidation>
    <dataValidation type="whole" operator="lessThanOrEqual" allowBlank="1" showInputMessage="1" showErrorMessage="1" errorTitle="Erro" error="Preencher aoenas com número &quot;1&quot;" sqref="T23 I32:J37 T32:U37" xr:uid="{00000000-0002-0000-0000-00000F000000}">
      <formula1>1</formula1>
    </dataValidation>
    <dataValidation type="whole" operator="lessThanOrEqual" allowBlank="1" showInputMessage="1" showErrorMessage="1" errorTitle="Erro" error="Preencher aoenas com número &quot;1&quot; ou &quot;2&quot;" sqref="S32:S37 S10:S23 H10:H23 H32:H37" xr:uid="{00000000-0002-0000-0000-000010000000}">
      <formula1>3</formula1>
    </dataValidation>
    <dataValidation type="whole" operator="lessThan" allowBlank="1" showInputMessage="1" showErrorMessage="1" errorTitle="Erro" error="Preencher com um número entre 1 e 99" sqref="M10:M23 B10:B23" xr:uid="{00000000-0002-0000-0000-000011000000}">
      <formula1>101</formula1>
    </dataValidation>
    <dataValidation type="whole" allowBlank="1" showInputMessage="1" showErrorMessage="1" errorTitle="Erro na introdução do minuto" error="Preencher com números de 1 a 49 (tempo regular). _x000a__x000a_Só em caso de golo de ouro, preencher de 50 a 59. " sqref="M29:U29 B29:J29" xr:uid="{00000000-0002-0000-0000-000012000000}">
      <formula1>0</formula1>
      <formula2>59</formula2>
    </dataValidation>
    <dataValidation type="whole" allowBlank="1" showInputMessage="1" showErrorMessage="1" errorTitle="Valor inválido!" error="A duração do período de golo de ouro deve ser entre 1 a 10 minutos." sqref="J50" xr:uid="{F0D0F4C0-4E4E-4463-980A-B57960790F4B}">
      <formula1>1</formula1>
      <formula2>10</formula2>
    </dataValidation>
    <dataValidation type="whole" operator="greaterThan" allowBlank="1" showInputMessage="1" showErrorMessage="1" errorTitle="Erro" error="Preencher com um número" sqref="G10:G23 R10:R23" xr:uid="{83581A0F-1181-49D6-B80A-64F3B0FD0369}">
      <formula1>0</formula1>
    </dataValidation>
    <dataValidation type="whole" operator="equal" allowBlank="1" showInputMessage="1" showErrorMessage="1" sqref="I10:I23 T10:T22" xr:uid="{65B93A1A-9171-42C5-8F77-974C97254EF3}">
      <formula1>1</formula1>
    </dataValidation>
    <dataValidation type="whole" operator="greaterThan" allowBlank="1" showInputMessage="1" showErrorMessage="1" errorTitle="Erro" error="Preencher aoenas com número &quot;1&quot;" sqref="J10:J23 U10:U23" xr:uid="{781EAB76-8229-401B-9075-1E41135F9850}">
      <formula1>0</formula1>
    </dataValidation>
    <dataValidation type="custom" allowBlank="1" showInputMessage="1" showErrorMessage="1" sqref="F39:G39 Q39:R39 F41 Q41 H50:I50 F10:F23 Q10:Q23" xr:uid="{1643EB16-5AC5-4761-A1F0-89D138169E57}">
      <formula1>LOWER(F10)="x"</formula1>
    </dataValidation>
    <dataValidation type="list" allowBlank="1" showInputMessage="1" showErrorMessage="1" sqref="O53:R55" xr:uid="{FA8FF013-7424-4BD0-BE9C-77AAB1D1F52D}">
      <formula1>$AA$2:$AA$4</formula1>
    </dataValidation>
  </dataValidations>
  <pageMargins left="0.19685039370078738" right="0.19685039370078738" top="0.27559055118110237" bottom="0.19685039370078738" header="0" footer="0"/>
  <pageSetup paperSize="9" scale="48" firstPageNumber="0" orientation="portrait" horizontalDpi="300" verticalDpi="300" r:id="rId1"/>
  <colBreaks count="1" manualBreakCount="1">
    <brk id="21" max="1048575" man="1"/>
  </colBreaks>
  <cellWatches>
    <cellWatch r="C10"/>
  </cellWatche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27" id="{00770002-00CD-4EF8-BB71-002400CC007C}">
            <xm:f>COUNTIF(MinutosVisitada!AC3:AC16,B27)=1</xm:f>
            <x14:dxf>
              <font>
                <color theme="0"/>
              </font>
              <fill>
                <patternFill patternType="solid">
                  <fgColor rgb="FFC00000"/>
                  <bgColor rgb="FFC00000"/>
                </patternFill>
              </fill>
            </x14:dxf>
          </x14:cfRule>
          <xm:sqref>B27:J27</xm:sqref>
        </x14:conditionalFormatting>
        <x14:conditionalFormatting xmlns:xm="http://schemas.microsoft.com/office/excel/2006/main">
          <x14:cfRule type="expression" priority="528" id="{00A000EF-00E3-4BA4-B4D2-00C300820071}">
            <xm:f>AND(B28&lt;&gt;"",COUNTIF(MinutosVisitada!AC3:AC16,B28)=0)</xm:f>
            <x14:dxf>
              <font>
                <color theme="0"/>
              </font>
              <fill>
                <patternFill patternType="solid">
                  <fgColor rgb="FFC00000"/>
                  <bgColor rgb="FFC00000"/>
                </patternFill>
              </fill>
            </x14:dxf>
          </x14:cfRule>
          <xm:sqref>B28:J28</xm:sqref>
        </x14:conditionalFormatting>
        <x14:conditionalFormatting xmlns:xm="http://schemas.microsoft.com/office/excel/2006/main">
          <x14:cfRule type="expression" priority="529" id="{006900CE-007F-4615-B312-002800620034}">
            <xm:f>COUNTIF(MinutosVisitante!AC$3:AC$16,M$27)=1</xm:f>
            <x14:dxf>
              <font>
                <color theme="0"/>
              </font>
              <fill>
                <patternFill patternType="solid">
                  <fgColor rgb="FFC00000"/>
                  <bgColor rgb="FFC00000"/>
                </patternFill>
              </fill>
            </x14:dxf>
          </x14:cfRule>
          <xm:sqref>M27:U27</xm:sqref>
        </x14:conditionalFormatting>
        <x14:conditionalFormatting xmlns:xm="http://schemas.microsoft.com/office/excel/2006/main">
          <x14:cfRule type="expression" priority="530" id="{00A3002E-00F2-455B-8856-001D00FE00BF}">
            <xm:f>AND(M28&lt;&gt;"",COUNTIF(MinutosVisitante!AC$3:AC$16,M$28)=0)</xm:f>
            <x14:dxf>
              <font>
                <color theme="0"/>
              </font>
              <fill>
                <patternFill patternType="solid">
                  <fgColor rgb="FFC00000"/>
                  <bgColor rgb="FFC00000"/>
                </patternFill>
              </fill>
            </x14:dxf>
          </x14:cfRule>
          <xm:sqref>M28:U28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D5388"/>
    <pageSetUpPr fitToPage="1"/>
  </sheetPr>
  <dimension ref="A1:Q19"/>
  <sheetViews>
    <sheetView zoomScale="69" zoomScaleNormal="69" workbookViewId="0">
      <selection activeCell="A6" sqref="A6:Q6"/>
    </sheetView>
  </sheetViews>
  <sheetFormatPr defaultColWidth="9.1796875" defaultRowHeight="13" x14ac:dyDescent="0.25"/>
  <cols>
    <col min="1" max="1" width="10.54296875" style="39" customWidth="1"/>
    <col min="2" max="2" width="9.54296875" style="38" customWidth="1"/>
    <col min="3" max="3" width="27.453125" style="38" customWidth="1"/>
    <col min="4" max="5" width="8" style="38" customWidth="1"/>
    <col min="6" max="6" width="8.81640625" style="38" customWidth="1"/>
    <col min="7" max="8" width="5.453125" style="38" customWidth="1"/>
    <col min="9" max="9" width="3.1796875" style="38" customWidth="1"/>
    <col min="10" max="10" width="10.54296875" style="39" customWidth="1"/>
    <col min="11" max="11" width="9.54296875" style="38" customWidth="1"/>
    <col min="12" max="12" width="27.453125" style="38" customWidth="1"/>
    <col min="13" max="14" width="7.81640625" style="38" customWidth="1"/>
    <col min="15" max="15" width="8.81640625" style="38" customWidth="1"/>
    <col min="16" max="17" width="5.453125" style="38" customWidth="1"/>
    <col min="18" max="23" width="0" style="38" hidden="1" customWidth="1"/>
    <col min="24" max="24" width="9.1796875" style="38" customWidth="1"/>
    <col min="25" max="25" width="51.453125" style="38" customWidth="1"/>
    <col min="26" max="26" width="10.453125" style="38" customWidth="1"/>
    <col min="27" max="45" width="9.1796875" style="38"/>
    <col min="46" max="46" width="8.81640625" style="38" customWidth="1"/>
    <col min="47" max="16384" width="9.1796875" style="38"/>
  </cols>
  <sheetData>
    <row r="1" spans="1:17" ht="31.5" customHeight="1" x14ac:dyDescent="0.25">
      <c r="A1" s="180" t="str">
        <f>IF(ISBLANK('Ficha de Jogo'!S2),"Ocorrências e observações do jogo ",CONCATENATE("Ocorrências e observações do jogo ",'Ficha de Jogo'!S2," entre ",'Ficha de Jogo'!A6," e ",'Ficha de Jogo'!L6))</f>
        <v xml:space="preserve">Ocorrências e observações do jogo 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</row>
    <row r="2" spans="1:17" ht="8.2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</row>
    <row r="3" spans="1:17" ht="42" customHeight="1" x14ac:dyDescent="0.25">
      <c r="A3" s="181" t="s">
        <v>54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</row>
    <row r="4" spans="1:17" ht="6.7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34.5" customHeight="1" x14ac:dyDescent="0.25">
      <c r="A5" s="182" t="str">
        <f>'Ficha de Jogo'!A6:K6</f>
        <v/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</row>
    <row r="6" spans="1:17" ht="209.15" customHeight="1" x14ac:dyDescent="0.2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</row>
    <row r="7" spans="1:17" ht="23.9" customHeight="1" x14ac:dyDescent="0.25">
      <c r="A7" s="182" t="str">
        <f>'Ficha de Jogo'!L6</f>
        <v/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</row>
    <row r="8" spans="1:17" ht="209.15" customHeight="1" x14ac:dyDescent="0.25">
      <c r="A8" s="183"/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</row>
    <row r="9" spans="1:17" ht="8.15" customHeight="1" x14ac:dyDescent="0.25"/>
    <row r="10" spans="1:17" ht="34.5" customHeight="1" x14ac:dyDescent="0.25">
      <c r="A10" s="184" t="s">
        <v>55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</row>
    <row r="11" spans="1:17" ht="34.5" customHeight="1" x14ac:dyDescent="0.25">
      <c r="A11" s="185" t="str">
        <f>IF('Ficha de Jogo'!$J$58&amp;'Ficha de Jogo'!$K$58&amp;'Ficha de Jogo'!$J$59&amp;'Ficha de Jogo'!$K$59="","",'Ficha de Jogo'!$L$58&amp;IF('Ficha de Jogo'!$J$59="",""," e "&amp;'Ficha de Jogo'!$L$59))</f>
        <v/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7"/>
    </row>
    <row r="12" spans="1:17" ht="283" customHeight="1" x14ac:dyDescent="0.2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</row>
    <row r="13" spans="1:17" ht="8.15" customHeight="1" x14ac:dyDescent="0.25"/>
    <row r="14" spans="1:17" ht="40" customHeight="1" x14ac:dyDescent="0.25">
      <c r="A14" s="188" t="s">
        <v>56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</row>
    <row r="15" spans="1:17" ht="23.5" x14ac:dyDescent="0.25">
      <c r="A15" s="189" t="str">
        <f>$A$11</f>
        <v/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1"/>
    </row>
    <row r="16" spans="1:17" ht="123.75" customHeight="1" x14ac:dyDescent="0.25">
      <c r="A16" s="192"/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4"/>
      <c r="N16" s="194"/>
      <c r="O16" s="194"/>
      <c r="P16" s="194"/>
      <c r="Q16" s="195"/>
    </row>
    <row r="17" spans="1:17" ht="8.15" customHeight="1" x14ac:dyDescent="0.25"/>
    <row r="18" spans="1:17" ht="23.5" x14ac:dyDescent="0.25">
      <c r="A18" s="196" t="s">
        <v>57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</row>
    <row r="19" spans="1:17" ht="118" customHeight="1" x14ac:dyDescent="0.25">
      <c r="A19" s="197"/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9"/>
    </row>
  </sheetData>
  <sheetProtection algorithmName="SHA-512" hashValue="xt633mfUrrJ4x/lEL4qnkfPPiAIHg+R9neKfqvAHmgdKVfMiFkz2HR13+/QNAUZjGGrBdAIr8DzXxWTwetwT5w==" saltValue="e2jKwtcr2Ng7fK3M+e3Rhg==" spinCount="100000" sheet="1" objects="1" scenarios="1" selectLockedCells="1"/>
  <mergeCells count="15">
    <mergeCell ref="A15:Q15"/>
    <mergeCell ref="A16:L16"/>
    <mergeCell ref="M16:Q16"/>
    <mergeCell ref="A18:Q18"/>
    <mergeCell ref="A19:Q19"/>
    <mergeCell ref="A8:Q8"/>
    <mergeCell ref="A10:Q10"/>
    <mergeCell ref="A11:Q11"/>
    <mergeCell ref="A12:Q12"/>
    <mergeCell ref="A14:Q14"/>
    <mergeCell ref="A1:Q1"/>
    <mergeCell ref="A3:Q3"/>
    <mergeCell ref="A5:Q5"/>
    <mergeCell ref="A6:Q6"/>
    <mergeCell ref="A7:Q7"/>
  </mergeCells>
  <pageMargins left="0.25" right="0.25" top="0.74803149606299213" bottom="0.74803149606299213" header="0.31496062992125984" footer="0.31496062992125984"/>
  <pageSetup paperSize="9" scale="58" orientation="portrait" horizontalDpi="214748364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D5388"/>
  </sheetPr>
  <dimension ref="A1:H409"/>
  <sheetViews>
    <sheetView showGridLines="0" topLeftCell="B1" zoomScale="80" zoomScaleNormal="80" workbookViewId="0">
      <pane ySplit="1" topLeftCell="A2" activePane="bottomLeft" state="frozen"/>
      <selection activeCell="M112" sqref="M112"/>
      <selection pane="bottomLeft" activeCell="B1" sqref="B1"/>
    </sheetView>
  </sheetViews>
  <sheetFormatPr defaultColWidth="9.1796875" defaultRowHeight="14.5" x14ac:dyDescent="0.35"/>
  <cols>
    <col min="1" max="1" width="9.453125" style="44" hidden="1" customWidth="1"/>
    <col min="2" max="2" width="11.453125" style="44" bestFit="1" customWidth="1"/>
    <col min="3" max="3" width="16.453125" style="43" bestFit="1" customWidth="1"/>
    <col min="4" max="4" width="14.453125" style="43" bestFit="1" customWidth="1"/>
    <col min="5" max="5" width="15.453125" style="43" bestFit="1" customWidth="1"/>
    <col min="6" max="6" width="19" style="45" customWidth="1"/>
    <col min="7" max="7" width="41.81640625" style="43" bestFit="1" customWidth="1"/>
    <col min="8" max="8" width="23.54296875" style="43" bestFit="1" customWidth="1"/>
    <col min="9" max="16384" width="9.1796875" style="43"/>
  </cols>
  <sheetData>
    <row r="1" spans="1:8" ht="15.5" x14ac:dyDescent="0.35">
      <c r="A1" s="46" t="s">
        <v>58</v>
      </c>
      <c r="B1" s="112" t="s">
        <v>59</v>
      </c>
      <c r="C1" s="113" t="s">
        <v>60</v>
      </c>
      <c r="D1" s="113" t="s">
        <v>61</v>
      </c>
      <c r="E1" s="113" t="s">
        <v>62</v>
      </c>
      <c r="F1" s="114" t="s">
        <v>63</v>
      </c>
      <c r="G1" s="113" t="s">
        <v>64</v>
      </c>
      <c r="H1" s="47" t="s">
        <v>65</v>
      </c>
    </row>
    <row r="2" spans="1:8" x14ac:dyDescent="0.35">
      <c r="A2" s="48">
        <v>1</v>
      </c>
      <c r="B2" s="116">
        <v>1.5</v>
      </c>
      <c r="C2" s="115"/>
      <c r="D2" s="123" t="s">
        <v>1158</v>
      </c>
      <c r="E2" s="115"/>
      <c r="F2" s="124">
        <v>46303</v>
      </c>
      <c r="G2" s="115"/>
      <c r="H2"/>
    </row>
    <row r="3" spans="1:8" x14ac:dyDescent="0.35">
      <c r="A3" s="49">
        <v>2</v>
      </c>
      <c r="B3" s="117">
        <v>2</v>
      </c>
      <c r="C3" s="117" t="s">
        <v>785</v>
      </c>
      <c r="D3" s="117" t="s">
        <v>796</v>
      </c>
      <c r="E3" s="117" t="s">
        <v>73</v>
      </c>
      <c r="F3" s="125">
        <v>46508.5</v>
      </c>
      <c r="G3" s="117" t="s">
        <v>1153</v>
      </c>
      <c r="H3"/>
    </row>
    <row r="4" spans="1:8" x14ac:dyDescent="0.35">
      <c r="A4" s="49">
        <v>3</v>
      </c>
      <c r="B4" s="117">
        <v>3</v>
      </c>
      <c r="C4" s="117" t="s">
        <v>786</v>
      </c>
      <c r="D4" s="117" t="s">
        <v>75</v>
      </c>
      <c r="E4" s="117" t="s">
        <v>49</v>
      </c>
      <c r="F4" s="125">
        <v>46306.666666666664</v>
      </c>
      <c r="G4" s="117" t="s">
        <v>76</v>
      </c>
      <c r="H4"/>
    </row>
    <row r="5" spans="1:8" x14ac:dyDescent="0.35">
      <c r="A5" s="50">
        <v>4</v>
      </c>
      <c r="B5" s="117">
        <v>4</v>
      </c>
      <c r="C5" s="117" t="s">
        <v>787</v>
      </c>
      <c r="D5" s="117" t="s">
        <v>86</v>
      </c>
      <c r="E5" s="117" t="s">
        <v>77</v>
      </c>
      <c r="F5" s="125">
        <v>46502.666666666664</v>
      </c>
      <c r="G5" s="117" t="s">
        <v>784</v>
      </c>
      <c r="H5"/>
    </row>
    <row r="6" spans="1:8" x14ac:dyDescent="0.35">
      <c r="A6" s="50">
        <v>5</v>
      </c>
      <c r="B6" s="117">
        <v>5</v>
      </c>
      <c r="C6" s="117" t="s">
        <v>788</v>
      </c>
      <c r="D6" s="117" t="s">
        <v>79</v>
      </c>
      <c r="E6" s="117" t="s">
        <v>1036</v>
      </c>
      <c r="F6" s="125">
        <v>46431.729166666664</v>
      </c>
      <c r="G6" s="117" t="s">
        <v>87</v>
      </c>
      <c r="H6"/>
    </row>
    <row r="7" spans="1:8" x14ac:dyDescent="0.35">
      <c r="A7" s="50">
        <v>6</v>
      </c>
      <c r="B7" s="117">
        <v>6</v>
      </c>
      <c r="C7" s="117" t="s">
        <v>789</v>
      </c>
      <c r="D7" s="117" t="s">
        <v>81</v>
      </c>
      <c r="E7" s="117" t="s">
        <v>51</v>
      </c>
      <c r="F7" s="125">
        <v>46362.708333333336</v>
      </c>
      <c r="G7" s="117" t="s">
        <v>1030</v>
      </c>
      <c r="H7"/>
    </row>
    <row r="8" spans="1:8" x14ac:dyDescent="0.35">
      <c r="A8" s="51">
        <v>7</v>
      </c>
      <c r="B8" s="117">
        <v>7</v>
      </c>
      <c r="C8" s="117" t="s">
        <v>1031</v>
      </c>
      <c r="D8" s="117" t="s">
        <v>743</v>
      </c>
      <c r="E8" s="117" t="s">
        <v>1033</v>
      </c>
      <c r="F8" s="125">
        <v>46306.791666666664</v>
      </c>
      <c r="G8" s="117" t="s">
        <v>80</v>
      </c>
      <c r="H8" t="s">
        <v>1208</v>
      </c>
    </row>
    <row r="9" spans="1:8" x14ac:dyDescent="0.35">
      <c r="A9" s="51">
        <v>8</v>
      </c>
      <c r="B9" s="116">
        <v>7.5</v>
      </c>
      <c r="C9" s="115"/>
      <c r="D9" s="123" t="s">
        <v>1159</v>
      </c>
      <c r="E9" s="115"/>
      <c r="F9" s="124">
        <v>46310</v>
      </c>
      <c r="G9" s="115"/>
      <c r="H9"/>
    </row>
    <row r="10" spans="1:8" x14ac:dyDescent="0.35">
      <c r="A10" s="110"/>
      <c r="B10" s="117">
        <v>8</v>
      </c>
      <c r="C10" s="117" t="s">
        <v>791</v>
      </c>
      <c r="D10" s="117" t="s">
        <v>1036</v>
      </c>
      <c r="E10" s="117" t="s">
        <v>796</v>
      </c>
      <c r="F10" s="125">
        <v>46502.5</v>
      </c>
      <c r="G10" s="117" t="s">
        <v>1153</v>
      </c>
      <c r="H10"/>
    </row>
    <row r="11" spans="1:8" x14ac:dyDescent="0.35">
      <c r="A11" s="110"/>
      <c r="B11" s="117">
        <v>9</v>
      </c>
      <c r="C11" s="117" t="s">
        <v>792</v>
      </c>
      <c r="D11" s="117" t="s">
        <v>73</v>
      </c>
      <c r="E11" s="117" t="s">
        <v>75</v>
      </c>
      <c r="F11" s="125">
        <v>46312.666666666664</v>
      </c>
      <c r="G11" s="117" t="s">
        <v>1154</v>
      </c>
      <c r="H11"/>
    </row>
    <row r="12" spans="1:8" x14ac:dyDescent="0.35">
      <c r="A12" s="110"/>
      <c r="B12" s="117">
        <v>10</v>
      </c>
      <c r="C12" s="117" t="s">
        <v>793</v>
      </c>
      <c r="D12" s="117" t="s">
        <v>79</v>
      </c>
      <c r="E12" s="117" t="s">
        <v>86</v>
      </c>
      <c r="F12" s="125">
        <v>46313.666666666664</v>
      </c>
      <c r="G12" s="117" t="s">
        <v>87</v>
      </c>
      <c r="H12"/>
    </row>
    <row r="13" spans="1:8" x14ac:dyDescent="0.35">
      <c r="A13" s="110"/>
      <c r="B13" s="117">
        <v>11</v>
      </c>
      <c r="C13" s="117" t="s">
        <v>794</v>
      </c>
      <c r="D13" s="117" t="s">
        <v>81</v>
      </c>
      <c r="E13" s="117" t="s">
        <v>790</v>
      </c>
      <c r="F13" s="125">
        <v>46313.791666666664</v>
      </c>
      <c r="G13" s="117" t="s">
        <v>1030</v>
      </c>
      <c r="H13"/>
    </row>
    <row r="14" spans="1:8" x14ac:dyDescent="0.35">
      <c r="A14" s="51">
        <v>9</v>
      </c>
      <c r="B14" s="117">
        <v>12</v>
      </c>
      <c r="C14" s="117" t="s">
        <v>795</v>
      </c>
      <c r="D14" s="117" t="s">
        <v>51</v>
      </c>
      <c r="E14" s="117" t="s">
        <v>743</v>
      </c>
      <c r="F14" s="125">
        <v>46312.791666666664</v>
      </c>
      <c r="G14" s="117" t="s">
        <v>1155</v>
      </c>
      <c r="H14"/>
    </row>
    <row r="15" spans="1:8" x14ac:dyDescent="0.35">
      <c r="A15" s="51">
        <v>10</v>
      </c>
      <c r="B15" s="117">
        <v>13</v>
      </c>
      <c r="C15" s="117" t="s">
        <v>1032</v>
      </c>
      <c r="D15" s="117" t="s">
        <v>1033</v>
      </c>
      <c r="E15" s="117" t="s">
        <v>49</v>
      </c>
      <c r="F15" s="125"/>
      <c r="G15" s="117"/>
      <c r="H15"/>
    </row>
    <row r="16" spans="1:8" x14ac:dyDescent="0.35">
      <c r="A16" s="48">
        <v>11</v>
      </c>
      <c r="B16" s="116">
        <v>13.5</v>
      </c>
      <c r="C16" s="115"/>
      <c r="D16" s="123" t="s">
        <v>1160</v>
      </c>
      <c r="E16" s="115"/>
      <c r="F16" s="124">
        <v>46317</v>
      </c>
      <c r="G16" s="115"/>
      <c r="H16"/>
    </row>
    <row r="17" spans="1:8" x14ac:dyDescent="0.35">
      <c r="A17" s="49">
        <v>12</v>
      </c>
      <c r="B17" s="117">
        <v>14</v>
      </c>
      <c r="C17" s="117" t="s">
        <v>798</v>
      </c>
      <c r="D17" s="117" t="s">
        <v>75</v>
      </c>
      <c r="E17" s="117" t="s">
        <v>81</v>
      </c>
      <c r="F17" s="125">
        <v>46319.75</v>
      </c>
      <c r="G17" s="117" t="s">
        <v>76</v>
      </c>
      <c r="H17"/>
    </row>
    <row r="18" spans="1:8" x14ac:dyDescent="0.35">
      <c r="A18" s="49">
        <v>13</v>
      </c>
      <c r="B18" s="117">
        <v>15</v>
      </c>
      <c r="C18" s="117" t="s">
        <v>799</v>
      </c>
      <c r="D18" s="117" t="s">
        <v>790</v>
      </c>
      <c r="E18" s="117" t="s">
        <v>77</v>
      </c>
      <c r="F18" s="125">
        <v>46319.666666666664</v>
      </c>
      <c r="G18" s="117" t="s">
        <v>76</v>
      </c>
      <c r="H18"/>
    </row>
    <row r="19" spans="1:8" x14ac:dyDescent="0.35">
      <c r="A19" s="50">
        <v>14</v>
      </c>
      <c r="B19" s="117">
        <v>16</v>
      </c>
      <c r="C19" s="117" t="s">
        <v>800</v>
      </c>
      <c r="D19" s="117" t="s">
        <v>86</v>
      </c>
      <c r="E19" s="117" t="s">
        <v>73</v>
      </c>
      <c r="F19" s="125">
        <v>46320.666666666664</v>
      </c>
      <c r="G19" s="117" t="s">
        <v>784</v>
      </c>
      <c r="H19"/>
    </row>
    <row r="20" spans="1:8" x14ac:dyDescent="0.35">
      <c r="A20" s="50">
        <v>15</v>
      </c>
      <c r="B20" s="117">
        <v>17</v>
      </c>
      <c r="C20" s="117" t="s">
        <v>801</v>
      </c>
      <c r="D20" s="117" t="s">
        <v>51</v>
      </c>
      <c r="E20" s="117" t="s">
        <v>79</v>
      </c>
      <c r="F20" s="125">
        <v>46319.791666666664</v>
      </c>
      <c r="G20" s="117" t="s">
        <v>1155</v>
      </c>
      <c r="H20"/>
    </row>
    <row r="21" spans="1:8" x14ac:dyDescent="0.35">
      <c r="A21" s="50">
        <v>16</v>
      </c>
      <c r="B21" s="117">
        <v>18</v>
      </c>
      <c r="C21" s="117" t="s">
        <v>802</v>
      </c>
      <c r="D21" s="117" t="s">
        <v>1033</v>
      </c>
      <c r="E21" s="117" t="s">
        <v>1036</v>
      </c>
      <c r="F21" s="125"/>
      <c r="G21" s="117" t="s">
        <v>1155</v>
      </c>
      <c r="H21"/>
    </row>
    <row r="22" spans="1:8" x14ac:dyDescent="0.35">
      <c r="A22" s="110"/>
      <c r="B22" s="117">
        <v>19</v>
      </c>
      <c r="C22" s="117" t="s">
        <v>1034</v>
      </c>
      <c r="D22" s="117" t="s">
        <v>743</v>
      </c>
      <c r="E22" s="117" t="s">
        <v>796</v>
      </c>
      <c r="F22" s="125">
        <v>46320.458333333336</v>
      </c>
      <c r="G22" s="117" t="s">
        <v>1209</v>
      </c>
      <c r="H22"/>
    </row>
    <row r="23" spans="1:8" x14ac:dyDescent="0.35">
      <c r="A23" s="110"/>
      <c r="B23" s="116">
        <v>19.5</v>
      </c>
      <c r="C23" s="115"/>
      <c r="D23" s="123" t="s">
        <v>1161</v>
      </c>
      <c r="E23" s="115"/>
      <c r="F23" s="124">
        <v>46324</v>
      </c>
      <c r="G23" s="115"/>
      <c r="H23"/>
    </row>
    <row r="24" spans="1:8" x14ac:dyDescent="0.35">
      <c r="A24" s="110"/>
      <c r="B24" s="117">
        <v>20</v>
      </c>
      <c r="C24" s="117" t="s">
        <v>803</v>
      </c>
      <c r="D24" s="117" t="s">
        <v>1036</v>
      </c>
      <c r="E24" s="117" t="s">
        <v>49</v>
      </c>
      <c r="F24" s="125">
        <v>46327.75</v>
      </c>
      <c r="G24" s="117" t="s">
        <v>797</v>
      </c>
      <c r="H24"/>
    </row>
    <row r="25" spans="1:8" x14ac:dyDescent="0.35">
      <c r="A25" s="110"/>
      <c r="B25" s="117">
        <v>21</v>
      </c>
      <c r="C25" s="117" t="s">
        <v>804</v>
      </c>
      <c r="D25" s="117" t="s">
        <v>75</v>
      </c>
      <c r="E25" s="117" t="s">
        <v>86</v>
      </c>
      <c r="F25" s="125">
        <v>46326.75</v>
      </c>
      <c r="G25" s="117" t="s">
        <v>76</v>
      </c>
      <c r="H25"/>
    </row>
    <row r="26" spans="1:8" x14ac:dyDescent="0.35">
      <c r="A26" s="51">
        <v>17</v>
      </c>
      <c r="B26" s="117">
        <v>22</v>
      </c>
      <c r="C26" s="117" t="s">
        <v>805</v>
      </c>
      <c r="D26" s="117" t="s">
        <v>790</v>
      </c>
      <c r="E26" s="117" t="s">
        <v>51</v>
      </c>
      <c r="F26" s="125">
        <v>46368.666666666664</v>
      </c>
      <c r="G26" s="117" t="s">
        <v>76</v>
      </c>
      <c r="H26"/>
    </row>
    <row r="27" spans="1:8" x14ac:dyDescent="0.35">
      <c r="A27" s="51">
        <v>18</v>
      </c>
      <c r="B27" s="117">
        <v>23</v>
      </c>
      <c r="C27" s="117" t="s">
        <v>806</v>
      </c>
      <c r="D27" s="117" t="s">
        <v>73</v>
      </c>
      <c r="E27" s="117" t="s">
        <v>1033</v>
      </c>
      <c r="F27" s="125">
        <v>46326.666666666664</v>
      </c>
      <c r="G27" s="117" t="s">
        <v>1154</v>
      </c>
      <c r="H27"/>
    </row>
    <row r="28" spans="1:8" x14ac:dyDescent="0.35">
      <c r="A28" s="51">
        <v>19</v>
      </c>
      <c r="B28" s="117">
        <v>24</v>
      </c>
      <c r="C28" s="117" t="s">
        <v>807</v>
      </c>
      <c r="D28" s="117" t="s">
        <v>79</v>
      </c>
      <c r="E28" s="117" t="s">
        <v>81</v>
      </c>
      <c r="F28" s="125">
        <v>46326.729166666664</v>
      </c>
      <c r="G28" s="117" t="s">
        <v>87</v>
      </c>
      <c r="H28"/>
    </row>
    <row r="29" spans="1:8" x14ac:dyDescent="0.35">
      <c r="A29" s="51">
        <v>20</v>
      </c>
      <c r="B29" s="117">
        <v>25</v>
      </c>
      <c r="C29" s="117" t="s">
        <v>1035</v>
      </c>
      <c r="D29" s="117" t="s">
        <v>743</v>
      </c>
      <c r="E29" s="117" t="s">
        <v>77</v>
      </c>
      <c r="F29" s="125">
        <v>46326.791666666664</v>
      </c>
      <c r="G29" s="117" t="s">
        <v>80</v>
      </c>
      <c r="H29"/>
    </row>
    <row r="30" spans="1:8" x14ac:dyDescent="0.35">
      <c r="A30" s="48">
        <v>21</v>
      </c>
      <c r="B30" s="116">
        <v>25.5</v>
      </c>
      <c r="C30" s="115"/>
      <c r="D30" s="123" t="s">
        <v>1162</v>
      </c>
      <c r="E30" s="115"/>
      <c r="F30" s="124">
        <v>46331</v>
      </c>
      <c r="G30" s="115"/>
      <c r="H30"/>
    </row>
    <row r="31" spans="1:8" x14ac:dyDescent="0.35">
      <c r="A31" s="49">
        <v>22</v>
      </c>
      <c r="B31" s="118">
        <v>26</v>
      </c>
      <c r="C31" s="118" t="s">
        <v>91</v>
      </c>
      <c r="D31" s="118" t="s">
        <v>1039</v>
      </c>
      <c r="E31" s="118" t="s">
        <v>93</v>
      </c>
      <c r="F31" s="126"/>
      <c r="G31" s="118"/>
      <c r="H31"/>
    </row>
    <row r="32" spans="1:8" x14ac:dyDescent="0.35">
      <c r="A32" s="49">
        <v>23</v>
      </c>
      <c r="B32" s="118">
        <v>27</v>
      </c>
      <c r="C32" s="118" t="s">
        <v>94</v>
      </c>
      <c r="D32" s="118" t="s">
        <v>98</v>
      </c>
      <c r="E32" s="118" t="s">
        <v>92</v>
      </c>
      <c r="F32" s="126">
        <v>46396.8125</v>
      </c>
      <c r="G32" s="118" t="s">
        <v>87</v>
      </c>
      <c r="H32"/>
    </row>
    <row r="33" spans="1:8" x14ac:dyDescent="0.35">
      <c r="A33" s="50">
        <v>24</v>
      </c>
      <c r="B33" s="119">
        <v>28</v>
      </c>
      <c r="C33" s="119" t="s">
        <v>66</v>
      </c>
      <c r="D33" s="119" t="s">
        <v>96</v>
      </c>
      <c r="E33" s="119" t="s">
        <v>71</v>
      </c>
      <c r="F33" s="127">
        <v>46333.708333333336</v>
      </c>
      <c r="G33" s="119" t="s">
        <v>784</v>
      </c>
      <c r="H33"/>
    </row>
    <row r="34" spans="1:8" x14ac:dyDescent="0.35">
      <c r="A34" s="53"/>
      <c r="B34" s="119">
        <v>29</v>
      </c>
      <c r="C34" s="119" t="s">
        <v>69</v>
      </c>
      <c r="D34" s="119" t="s">
        <v>74</v>
      </c>
      <c r="E34" s="119" t="s">
        <v>78</v>
      </c>
      <c r="F34" s="127">
        <v>46334.75</v>
      </c>
      <c r="G34" s="119" t="s">
        <v>87</v>
      </c>
      <c r="H34"/>
    </row>
    <row r="35" spans="1:8" x14ac:dyDescent="0.35">
      <c r="A35" s="53"/>
      <c r="B35" s="119">
        <v>30</v>
      </c>
      <c r="C35" s="119" t="s">
        <v>72</v>
      </c>
      <c r="D35" s="119" t="s">
        <v>97</v>
      </c>
      <c r="E35" s="119" t="s">
        <v>68</v>
      </c>
      <c r="F35" s="127">
        <v>46334.791666666664</v>
      </c>
      <c r="G35" s="119" t="s">
        <v>1030</v>
      </c>
      <c r="H35"/>
    </row>
    <row r="36" spans="1:8" x14ac:dyDescent="0.35">
      <c r="A36" s="53"/>
      <c r="B36" s="119">
        <v>31</v>
      </c>
      <c r="C36" s="119" t="s">
        <v>1038</v>
      </c>
      <c r="D36" s="119" t="s">
        <v>70</v>
      </c>
      <c r="E36" s="119" t="s">
        <v>67</v>
      </c>
      <c r="F36" s="127">
        <v>46333.791666666664</v>
      </c>
      <c r="G36" s="119" t="s">
        <v>1155</v>
      </c>
      <c r="H36"/>
    </row>
    <row r="37" spans="1:8" x14ac:dyDescent="0.35">
      <c r="A37" s="53"/>
      <c r="B37" s="117">
        <v>32</v>
      </c>
      <c r="C37" s="117" t="s">
        <v>808</v>
      </c>
      <c r="D37" s="117" t="s">
        <v>1036</v>
      </c>
      <c r="E37" s="117" t="s">
        <v>77</v>
      </c>
      <c r="F37" s="125">
        <v>46333.625</v>
      </c>
      <c r="G37" s="117" t="s">
        <v>797</v>
      </c>
      <c r="H37"/>
    </row>
    <row r="38" spans="1:8" x14ac:dyDescent="0.35">
      <c r="A38" s="53"/>
      <c r="B38" s="117">
        <v>33</v>
      </c>
      <c r="C38" s="117" t="s">
        <v>809</v>
      </c>
      <c r="D38" s="117" t="s">
        <v>796</v>
      </c>
      <c r="E38" s="117" t="s">
        <v>49</v>
      </c>
      <c r="F38" s="125">
        <v>46334.458333333336</v>
      </c>
      <c r="G38" s="117" t="s">
        <v>1153</v>
      </c>
      <c r="H38"/>
    </row>
    <row r="39" spans="1:8" x14ac:dyDescent="0.35">
      <c r="A39" s="50">
        <v>25</v>
      </c>
      <c r="B39" s="117">
        <v>34</v>
      </c>
      <c r="C39" s="117" t="s">
        <v>810</v>
      </c>
      <c r="D39" s="117" t="s">
        <v>86</v>
      </c>
      <c r="E39" s="117" t="s">
        <v>790</v>
      </c>
      <c r="F39" s="125">
        <v>46333.625</v>
      </c>
      <c r="G39" s="117" t="s">
        <v>784</v>
      </c>
      <c r="H39"/>
    </row>
    <row r="40" spans="1:8" x14ac:dyDescent="0.35">
      <c r="A40" s="50">
        <v>26</v>
      </c>
      <c r="B40" s="117">
        <v>35</v>
      </c>
      <c r="C40" s="117" t="s">
        <v>811</v>
      </c>
      <c r="D40" s="117" t="s">
        <v>79</v>
      </c>
      <c r="E40" s="117" t="s">
        <v>73</v>
      </c>
      <c r="F40" s="125">
        <v>46334.666666666664</v>
      </c>
      <c r="G40" s="117" t="s">
        <v>87</v>
      </c>
      <c r="H40"/>
    </row>
    <row r="41" spans="1:8" x14ac:dyDescent="0.35">
      <c r="A41" s="51">
        <v>27</v>
      </c>
      <c r="B41" s="117">
        <v>36</v>
      </c>
      <c r="C41" s="117" t="s">
        <v>812</v>
      </c>
      <c r="D41" s="117" t="s">
        <v>81</v>
      </c>
      <c r="E41" s="117" t="s">
        <v>743</v>
      </c>
      <c r="F41" s="125">
        <v>46333.875</v>
      </c>
      <c r="G41" s="117" t="s">
        <v>1030</v>
      </c>
      <c r="H41"/>
    </row>
    <row r="42" spans="1:8" x14ac:dyDescent="0.35">
      <c r="A42" s="51">
        <v>28</v>
      </c>
      <c r="B42" s="117">
        <v>37</v>
      </c>
      <c r="C42" s="117" t="s">
        <v>1037</v>
      </c>
      <c r="D42" s="117" t="s">
        <v>1033</v>
      </c>
      <c r="E42" s="117" t="s">
        <v>75</v>
      </c>
      <c r="F42" s="125">
        <v>46333.708333333336</v>
      </c>
      <c r="G42" s="117" t="s">
        <v>1155</v>
      </c>
      <c r="H42"/>
    </row>
    <row r="43" spans="1:8" x14ac:dyDescent="0.35">
      <c r="A43" s="51">
        <v>29</v>
      </c>
      <c r="B43" s="116">
        <v>37.5</v>
      </c>
      <c r="C43" s="115"/>
      <c r="D43" s="123" t="s">
        <v>1163</v>
      </c>
      <c r="E43" s="115"/>
      <c r="F43" s="124">
        <v>46338</v>
      </c>
      <c r="G43" s="115"/>
      <c r="H43"/>
    </row>
    <row r="44" spans="1:8" x14ac:dyDescent="0.35">
      <c r="A44" s="51">
        <v>30</v>
      </c>
      <c r="B44" s="118">
        <v>38</v>
      </c>
      <c r="C44" s="118" t="s">
        <v>102</v>
      </c>
      <c r="D44" s="118" t="s">
        <v>92</v>
      </c>
      <c r="E44" s="118" t="s">
        <v>1039</v>
      </c>
      <c r="F44" s="126">
        <v>46341.75</v>
      </c>
      <c r="G44" s="118" t="s">
        <v>76</v>
      </c>
      <c r="H44"/>
    </row>
    <row r="45" spans="1:8" x14ac:dyDescent="0.35">
      <c r="A45" s="48">
        <v>31</v>
      </c>
      <c r="B45" s="118">
        <v>39</v>
      </c>
      <c r="C45" s="118" t="s">
        <v>103</v>
      </c>
      <c r="D45" s="118" t="s">
        <v>95</v>
      </c>
      <c r="E45" s="118" t="s">
        <v>98</v>
      </c>
      <c r="F45" s="126">
        <v>46340.854166666664</v>
      </c>
      <c r="G45" s="118" t="s">
        <v>1155</v>
      </c>
      <c r="H45"/>
    </row>
    <row r="46" spans="1:8" x14ac:dyDescent="0.35">
      <c r="A46" s="49">
        <v>32</v>
      </c>
      <c r="B46" s="119">
        <v>40</v>
      </c>
      <c r="C46" s="119" t="s">
        <v>82</v>
      </c>
      <c r="D46" s="119" t="s">
        <v>67</v>
      </c>
      <c r="E46" s="119" t="s">
        <v>71</v>
      </c>
      <c r="F46" s="127">
        <v>46364.583333333336</v>
      </c>
      <c r="G46" s="119" t="s">
        <v>76</v>
      </c>
      <c r="H46"/>
    </row>
    <row r="47" spans="1:8" x14ac:dyDescent="0.35">
      <c r="A47" s="49">
        <v>33</v>
      </c>
      <c r="B47" s="119">
        <v>41</v>
      </c>
      <c r="C47" s="119" t="s">
        <v>84</v>
      </c>
      <c r="D47" s="119" t="s">
        <v>97</v>
      </c>
      <c r="E47" s="119" t="s">
        <v>74</v>
      </c>
      <c r="F47" s="127">
        <v>46341.791666666664</v>
      </c>
      <c r="G47" s="119" t="s">
        <v>1030</v>
      </c>
      <c r="H47"/>
    </row>
    <row r="48" spans="1:8" x14ac:dyDescent="0.35">
      <c r="A48" s="50">
        <v>34</v>
      </c>
      <c r="B48" s="119">
        <v>42</v>
      </c>
      <c r="C48" s="119" t="s">
        <v>85</v>
      </c>
      <c r="D48" s="119" t="s">
        <v>70</v>
      </c>
      <c r="E48" s="119" t="s">
        <v>68</v>
      </c>
      <c r="F48" s="127">
        <v>46364.760416666664</v>
      </c>
      <c r="G48" s="119" t="s">
        <v>1155</v>
      </c>
      <c r="H48"/>
    </row>
    <row r="49" spans="1:8" x14ac:dyDescent="0.35">
      <c r="A49" s="50">
        <v>35</v>
      </c>
      <c r="B49" s="119">
        <v>43</v>
      </c>
      <c r="C49" s="119" t="s">
        <v>1041</v>
      </c>
      <c r="D49" s="119" t="s">
        <v>78</v>
      </c>
      <c r="E49" s="119" t="s">
        <v>96</v>
      </c>
      <c r="F49" s="127">
        <v>46341.791666666664</v>
      </c>
      <c r="G49" s="119" t="s">
        <v>1156</v>
      </c>
      <c r="H49"/>
    </row>
    <row r="50" spans="1:8" x14ac:dyDescent="0.35">
      <c r="A50" s="53"/>
      <c r="B50" s="117">
        <v>44</v>
      </c>
      <c r="C50" s="117" t="s">
        <v>813</v>
      </c>
      <c r="D50" s="117" t="s">
        <v>796</v>
      </c>
      <c r="E50" s="117" t="s">
        <v>77</v>
      </c>
      <c r="F50" s="125">
        <v>46453.458333333336</v>
      </c>
      <c r="G50" s="117" t="s">
        <v>1153</v>
      </c>
      <c r="H50"/>
    </row>
    <row r="51" spans="1:8" x14ac:dyDescent="0.35">
      <c r="A51" s="50">
        <v>36</v>
      </c>
      <c r="B51" s="117">
        <v>45</v>
      </c>
      <c r="C51" s="117" t="s">
        <v>814</v>
      </c>
      <c r="D51" s="117" t="s">
        <v>75</v>
      </c>
      <c r="E51" s="117" t="s">
        <v>790</v>
      </c>
      <c r="F51" s="125">
        <v>46341.666666666664</v>
      </c>
      <c r="G51" s="117" t="s">
        <v>76</v>
      </c>
      <c r="H51"/>
    </row>
    <row r="52" spans="1:8" x14ac:dyDescent="0.35">
      <c r="A52" s="51">
        <v>37</v>
      </c>
      <c r="B52" s="117">
        <v>46</v>
      </c>
      <c r="C52" s="117" t="s">
        <v>815</v>
      </c>
      <c r="D52" s="117" t="s">
        <v>81</v>
      </c>
      <c r="E52" s="117" t="s">
        <v>1036</v>
      </c>
      <c r="F52" s="125">
        <v>46340.708333333336</v>
      </c>
      <c r="G52" s="117" t="s">
        <v>1030</v>
      </c>
      <c r="H52"/>
    </row>
    <row r="53" spans="1:8" x14ac:dyDescent="0.35">
      <c r="A53" s="51">
        <v>38</v>
      </c>
      <c r="B53" s="117">
        <v>47</v>
      </c>
      <c r="C53" s="117" t="s">
        <v>816</v>
      </c>
      <c r="D53" s="117" t="s">
        <v>51</v>
      </c>
      <c r="E53" s="117" t="s">
        <v>49</v>
      </c>
      <c r="F53" s="125">
        <v>46305.71875</v>
      </c>
      <c r="G53" s="117" t="s">
        <v>1155</v>
      </c>
      <c r="H53"/>
    </row>
    <row r="54" spans="1:8" x14ac:dyDescent="0.35">
      <c r="A54" s="51">
        <v>39</v>
      </c>
      <c r="B54" s="117">
        <v>48</v>
      </c>
      <c r="C54" s="117" t="s">
        <v>817</v>
      </c>
      <c r="D54" s="117" t="s">
        <v>1033</v>
      </c>
      <c r="E54" s="117" t="s">
        <v>79</v>
      </c>
      <c r="F54" s="125">
        <v>46340.635416666664</v>
      </c>
      <c r="G54" s="117" t="s">
        <v>1155</v>
      </c>
      <c r="H54"/>
    </row>
    <row r="55" spans="1:8" x14ac:dyDescent="0.35">
      <c r="A55" s="51">
        <v>40</v>
      </c>
      <c r="B55" s="117">
        <v>49</v>
      </c>
      <c r="C55" s="117" t="s">
        <v>1040</v>
      </c>
      <c r="D55" s="117" t="s">
        <v>743</v>
      </c>
      <c r="E55" s="117" t="s">
        <v>73</v>
      </c>
      <c r="F55" s="125">
        <v>46340.791666666664</v>
      </c>
      <c r="G55" s="117" t="s">
        <v>80</v>
      </c>
      <c r="H55"/>
    </row>
    <row r="56" spans="1:8" x14ac:dyDescent="0.35">
      <c r="A56" s="48">
        <v>41</v>
      </c>
      <c r="B56" s="116">
        <v>49.5</v>
      </c>
      <c r="C56" s="115"/>
      <c r="D56" s="123" t="s">
        <v>1164</v>
      </c>
      <c r="E56" s="115"/>
      <c r="F56" s="124">
        <v>46345</v>
      </c>
      <c r="G56" s="115"/>
      <c r="H56"/>
    </row>
    <row r="57" spans="1:8" x14ac:dyDescent="0.35">
      <c r="A57" s="49">
        <v>42</v>
      </c>
      <c r="B57" s="118">
        <v>50</v>
      </c>
      <c r="C57" s="118" t="s">
        <v>107</v>
      </c>
      <c r="D57" s="118" t="s">
        <v>98</v>
      </c>
      <c r="E57" s="118" t="s">
        <v>1039</v>
      </c>
      <c r="F57" s="126">
        <v>46348.791666666664</v>
      </c>
      <c r="G57" s="118" t="s">
        <v>87</v>
      </c>
      <c r="H57"/>
    </row>
    <row r="58" spans="1:8" x14ac:dyDescent="0.35">
      <c r="A58" s="49">
        <v>43</v>
      </c>
      <c r="B58" s="118">
        <v>51</v>
      </c>
      <c r="C58" s="118" t="s">
        <v>108</v>
      </c>
      <c r="D58" s="118" t="s">
        <v>95</v>
      </c>
      <c r="E58" s="118" t="s">
        <v>93</v>
      </c>
      <c r="F58" s="126">
        <v>46347.854166666664</v>
      </c>
      <c r="G58" s="118" t="s">
        <v>1155</v>
      </c>
      <c r="H58"/>
    </row>
    <row r="59" spans="1:8" x14ac:dyDescent="0.35">
      <c r="A59" s="50">
        <v>44</v>
      </c>
      <c r="B59" s="119">
        <v>52</v>
      </c>
      <c r="C59" s="119" t="s">
        <v>88</v>
      </c>
      <c r="D59" s="119" t="s">
        <v>67</v>
      </c>
      <c r="E59" s="119" t="s">
        <v>97</v>
      </c>
      <c r="F59" s="127">
        <v>46347.75</v>
      </c>
      <c r="G59" s="119" t="s">
        <v>76</v>
      </c>
      <c r="H59"/>
    </row>
    <row r="60" spans="1:8" x14ac:dyDescent="0.35">
      <c r="A60" s="50">
        <v>45</v>
      </c>
      <c r="B60" s="119">
        <v>53</v>
      </c>
      <c r="C60" s="119" t="s">
        <v>89</v>
      </c>
      <c r="D60" s="119" t="s">
        <v>74</v>
      </c>
      <c r="E60" s="119" t="s">
        <v>68</v>
      </c>
      <c r="F60" s="127">
        <v>46348.708333333336</v>
      </c>
      <c r="G60" s="119" t="s">
        <v>87</v>
      </c>
      <c r="H60"/>
    </row>
    <row r="61" spans="1:8" x14ac:dyDescent="0.35">
      <c r="A61" s="50">
        <v>46</v>
      </c>
      <c r="B61" s="119">
        <v>54</v>
      </c>
      <c r="C61" s="119" t="s">
        <v>90</v>
      </c>
      <c r="D61" s="119" t="s">
        <v>70</v>
      </c>
      <c r="E61" s="119" t="s">
        <v>96</v>
      </c>
      <c r="F61" s="127">
        <v>46347.78125</v>
      </c>
      <c r="G61" s="119" t="s">
        <v>1155</v>
      </c>
      <c r="H61"/>
    </row>
    <row r="62" spans="1:8" x14ac:dyDescent="0.35">
      <c r="A62" s="53"/>
      <c r="B62" s="119">
        <v>55</v>
      </c>
      <c r="C62" s="119" t="s">
        <v>1042</v>
      </c>
      <c r="D62" s="119" t="s">
        <v>78</v>
      </c>
      <c r="E62" s="119" t="s">
        <v>71</v>
      </c>
      <c r="F62" s="127">
        <v>46347.625</v>
      </c>
      <c r="G62" s="119" t="s">
        <v>80</v>
      </c>
      <c r="H62"/>
    </row>
    <row r="63" spans="1:8" x14ac:dyDescent="0.35">
      <c r="A63" s="51">
        <v>47</v>
      </c>
      <c r="B63" s="117">
        <v>56</v>
      </c>
      <c r="C63" s="117" t="s">
        <v>818</v>
      </c>
      <c r="D63" s="117" t="s">
        <v>75</v>
      </c>
      <c r="E63" s="117" t="s">
        <v>796</v>
      </c>
      <c r="F63" s="125">
        <v>46417.458333333336</v>
      </c>
      <c r="G63" s="117" t="s">
        <v>1153</v>
      </c>
      <c r="H63"/>
    </row>
    <row r="64" spans="1:8" x14ac:dyDescent="0.35">
      <c r="A64" s="51">
        <v>48</v>
      </c>
      <c r="B64" s="117">
        <v>57</v>
      </c>
      <c r="C64" s="117" t="s">
        <v>819</v>
      </c>
      <c r="D64" s="117" t="s">
        <v>790</v>
      </c>
      <c r="E64" s="117" t="s">
        <v>1036</v>
      </c>
      <c r="F64" s="125">
        <v>46347.666666666664</v>
      </c>
      <c r="G64" s="117" t="s">
        <v>76</v>
      </c>
      <c r="H64"/>
    </row>
    <row r="65" spans="1:8" x14ac:dyDescent="0.35">
      <c r="A65" s="51">
        <v>49</v>
      </c>
      <c r="B65" s="117">
        <v>58</v>
      </c>
      <c r="C65" s="117" t="s">
        <v>820</v>
      </c>
      <c r="D65" s="117" t="s">
        <v>73</v>
      </c>
      <c r="E65" s="117" t="s">
        <v>77</v>
      </c>
      <c r="F65" s="125">
        <v>46348.791666666664</v>
      </c>
      <c r="G65" s="117" t="s">
        <v>1154</v>
      </c>
      <c r="H65"/>
    </row>
    <row r="66" spans="1:8" x14ac:dyDescent="0.35">
      <c r="A66" s="51">
        <v>50</v>
      </c>
      <c r="B66" s="117">
        <v>59</v>
      </c>
      <c r="C66" s="117" t="s">
        <v>821</v>
      </c>
      <c r="D66" s="117" t="s">
        <v>79</v>
      </c>
      <c r="E66" s="117" t="s">
        <v>49</v>
      </c>
      <c r="F66" s="125">
        <v>46348.625</v>
      </c>
      <c r="G66" s="117" t="s">
        <v>87</v>
      </c>
      <c r="H66"/>
    </row>
    <row r="67" spans="1:8" x14ac:dyDescent="0.35">
      <c r="A67" s="52">
        <v>51</v>
      </c>
      <c r="B67" s="117">
        <v>60</v>
      </c>
      <c r="C67" s="117" t="s">
        <v>822</v>
      </c>
      <c r="D67" s="117" t="s">
        <v>51</v>
      </c>
      <c r="E67" s="117" t="s">
        <v>86</v>
      </c>
      <c r="F67" s="125">
        <v>46347.708333333336</v>
      </c>
      <c r="G67" s="117" t="s">
        <v>1155</v>
      </c>
      <c r="H67"/>
    </row>
    <row r="68" spans="1:8" x14ac:dyDescent="0.35">
      <c r="A68" s="48">
        <v>52</v>
      </c>
      <c r="B68" s="117">
        <v>61</v>
      </c>
      <c r="C68" s="117" t="s">
        <v>1043</v>
      </c>
      <c r="D68" s="117" t="s">
        <v>1033</v>
      </c>
      <c r="E68" s="117" t="s">
        <v>81</v>
      </c>
      <c r="F68" s="125">
        <v>46347.635416666664</v>
      </c>
      <c r="G68" s="117" t="s">
        <v>1155</v>
      </c>
      <c r="H68"/>
    </row>
    <row r="69" spans="1:8" x14ac:dyDescent="0.35">
      <c r="A69" s="49">
        <v>53</v>
      </c>
      <c r="B69" s="116">
        <v>61.5</v>
      </c>
      <c r="C69" s="115"/>
      <c r="D69" s="123" t="s">
        <v>1165</v>
      </c>
      <c r="E69" s="115"/>
      <c r="F69" s="124">
        <v>46352</v>
      </c>
      <c r="G69" s="115"/>
      <c r="H69"/>
    </row>
    <row r="70" spans="1:8" x14ac:dyDescent="0.35">
      <c r="A70" s="49">
        <v>54</v>
      </c>
      <c r="B70" s="118">
        <v>62</v>
      </c>
      <c r="C70" s="118" t="s">
        <v>112</v>
      </c>
      <c r="D70" s="118" t="s">
        <v>1039</v>
      </c>
      <c r="E70" s="118" t="s">
        <v>95</v>
      </c>
      <c r="F70" s="126">
        <v>46354.802083333336</v>
      </c>
      <c r="G70" s="118" t="s">
        <v>797</v>
      </c>
      <c r="H70"/>
    </row>
    <row r="71" spans="1:8" x14ac:dyDescent="0.35">
      <c r="A71" s="50">
        <v>55</v>
      </c>
      <c r="B71" s="118">
        <v>63</v>
      </c>
      <c r="C71" s="118" t="s">
        <v>113</v>
      </c>
      <c r="D71" s="118" t="s">
        <v>92</v>
      </c>
      <c r="E71" s="118" t="s">
        <v>93</v>
      </c>
      <c r="F71" s="126">
        <v>46354.875</v>
      </c>
      <c r="G71" s="118" t="s">
        <v>76</v>
      </c>
      <c r="H71"/>
    </row>
    <row r="72" spans="1:8" x14ac:dyDescent="0.35">
      <c r="A72" s="50">
        <v>56</v>
      </c>
      <c r="B72" s="119">
        <v>64</v>
      </c>
      <c r="C72" s="119" t="s">
        <v>99</v>
      </c>
      <c r="D72" s="119" t="s">
        <v>67</v>
      </c>
      <c r="E72" s="119" t="s">
        <v>78</v>
      </c>
      <c r="F72" s="127">
        <v>46354.791666666664</v>
      </c>
      <c r="G72" s="119" t="s">
        <v>76</v>
      </c>
      <c r="H72"/>
    </row>
    <row r="73" spans="1:8" x14ac:dyDescent="0.35">
      <c r="A73" s="50">
        <v>57</v>
      </c>
      <c r="B73" s="119">
        <v>65</v>
      </c>
      <c r="C73" s="119" t="s">
        <v>100</v>
      </c>
      <c r="D73" s="119" t="s">
        <v>96</v>
      </c>
      <c r="E73" s="119" t="s">
        <v>74</v>
      </c>
      <c r="F73" s="127">
        <v>46355.666666666664</v>
      </c>
      <c r="G73" s="119" t="s">
        <v>784</v>
      </c>
      <c r="H73"/>
    </row>
    <row r="74" spans="1:8" x14ac:dyDescent="0.35">
      <c r="A74" s="53"/>
      <c r="B74" s="119">
        <v>66</v>
      </c>
      <c r="C74" s="119" t="s">
        <v>101</v>
      </c>
      <c r="D74" s="119" t="s">
        <v>97</v>
      </c>
      <c r="E74" s="119" t="s">
        <v>70</v>
      </c>
      <c r="F74" s="127">
        <v>46354.875</v>
      </c>
      <c r="G74" s="119" t="s">
        <v>1030</v>
      </c>
      <c r="H74"/>
    </row>
    <row r="75" spans="1:8" x14ac:dyDescent="0.35">
      <c r="A75" s="51">
        <v>58</v>
      </c>
      <c r="B75" s="119">
        <v>67</v>
      </c>
      <c r="C75" s="119" t="s">
        <v>1070</v>
      </c>
      <c r="D75" s="119" t="s">
        <v>68</v>
      </c>
      <c r="E75" s="119" t="s">
        <v>71</v>
      </c>
      <c r="F75" s="127">
        <v>46464.833333333336</v>
      </c>
      <c r="G75" s="119" t="s">
        <v>83</v>
      </c>
      <c r="H75"/>
    </row>
    <row r="76" spans="1:8" x14ac:dyDescent="0.35">
      <c r="A76" s="51">
        <v>59</v>
      </c>
      <c r="B76" s="117">
        <v>68</v>
      </c>
      <c r="C76" s="117" t="s">
        <v>823</v>
      </c>
      <c r="D76" s="117" t="s">
        <v>1036</v>
      </c>
      <c r="E76" s="117" t="s">
        <v>51</v>
      </c>
      <c r="F76" s="125">
        <v>46354.708333333336</v>
      </c>
      <c r="G76" s="117" t="s">
        <v>797</v>
      </c>
      <c r="H76"/>
    </row>
    <row r="77" spans="1:8" x14ac:dyDescent="0.35">
      <c r="A77" s="51">
        <v>60</v>
      </c>
      <c r="B77" s="117">
        <v>69</v>
      </c>
      <c r="C77" s="117" t="s">
        <v>824</v>
      </c>
      <c r="D77" s="117" t="s">
        <v>796</v>
      </c>
      <c r="E77" s="117" t="s">
        <v>1033</v>
      </c>
      <c r="F77" s="125">
        <v>46439.708333333336</v>
      </c>
      <c r="G77" s="117" t="s">
        <v>1153</v>
      </c>
      <c r="H77"/>
    </row>
    <row r="78" spans="1:8" x14ac:dyDescent="0.35">
      <c r="A78" s="51">
        <v>61</v>
      </c>
      <c r="B78" s="117">
        <v>70</v>
      </c>
      <c r="C78" s="117" t="s">
        <v>825</v>
      </c>
      <c r="D78" s="117" t="s">
        <v>75</v>
      </c>
      <c r="E78" s="117" t="s">
        <v>79</v>
      </c>
      <c r="F78" s="125">
        <v>46354.708333333336</v>
      </c>
      <c r="G78" s="117" t="s">
        <v>76</v>
      </c>
      <c r="H78"/>
    </row>
    <row r="79" spans="1:8" x14ac:dyDescent="0.35">
      <c r="A79" s="52">
        <v>62</v>
      </c>
      <c r="B79" s="117">
        <v>71</v>
      </c>
      <c r="C79" s="117" t="s">
        <v>826</v>
      </c>
      <c r="D79" s="117" t="s">
        <v>790</v>
      </c>
      <c r="E79" s="117" t="s">
        <v>73</v>
      </c>
      <c r="F79" s="125">
        <v>46354.625</v>
      </c>
      <c r="G79" s="117" t="s">
        <v>76</v>
      </c>
      <c r="H79"/>
    </row>
    <row r="80" spans="1:8" x14ac:dyDescent="0.35">
      <c r="A80" s="48">
        <v>63</v>
      </c>
      <c r="B80" s="117">
        <v>72</v>
      </c>
      <c r="C80" s="117" t="s">
        <v>827</v>
      </c>
      <c r="D80" s="117" t="s">
        <v>86</v>
      </c>
      <c r="E80" s="117" t="s">
        <v>743</v>
      </c>
      <c r="F80" s="125">
        <v>46357.791666666664</v>
      </c>
      <c r="G80" s="117" t="s">
        <v>784</v>
      </c>
      <c r="H80"/>
    </row>
    <row r="81" spans="1:8" x14ac:dyDescent="0.35">
      <c r="A81" s="49">
        <v>64</v>
      </c>
      <c r="B81" s="117">
        <v>73</v>
      </c>
      <c r="C81" s="117" t="s">
        <v>1071</v>
      </c>
      <c r="D81" s="117" t="s">
        <v>49</v>
      </c>
      <c r="E81" s="117" t="s">
        <v>77</v>
      </c>
      <c r="F81" s="125">
        <v>46465.833333333336</v>
      </c>
      <c r="G81" s="117" t="s">
        <v>83</v>
      </c>
      <c r="H81"/>
    </row>
    <row r="82" spans="1:8" x14ac:dyDescent="0.35">
      <c r="A82" s="49">
        <v>65</v>
      </c>
      <c r="B82" s="116">
        <v>73.5</v>
      </c>
      <c r="C82" s="115"/>
      <c r="D82" s="123" t="s">
        <v>1166</v>
      </c>
      <c r="E82" s="115"/>
      <c r="F82" s="124">
        <v>46357</v>
      </c>
      <c r="G82" s="115"/>
      <c r="H82"/>
    </row>
    <row r="83" spans="1:8" x14ac:dyDescent="0.35">
      <c r="A83" s="50">
        <v>66</v>
      </c>
      <c r="B83" s="120">
        <v>1</v>
      </c>
      <c r="C83" s="120" t="s">
        <v>127</v>
      </c>
      <c r="D83" s="120" t="s">
        <v>95</v>
      </c>
      <c r="E83" s="120" t="s">
        <v>93</v>
      </c>
      <c r="F83" s="128">
        <v>46357.645833333336</v>
      </c>
      <c r="G83" s="120" t="s">
        <v>1157</v>
      </c>
      <c r="H83"/>
    </row>
    <row r="84" spans="1:8" x14ac:dyDescent="0.35">
      <c r="A84" s="50">
        <v>67</v>
      </c>
      <c r="B84" s="116">
        <v>73.5</v>
      </c>
      <c r="C84" s="115"/>
      <c r="D84" s="123" t="s">
        <v>1167</v>
      </c>
      <c r="E84" s="115"/>
      <c r="F84" s="124">
        <v>46359</v>
      </c>
      <c r="G84" s="115"/>
      <c r="H84"/>
    </row>
    <row r="85" spans="1:8" x14ac:dyDescent="0.35">
      <c r="A85" s="50">
        <v>68</v>
      </c>
      <c r="B85" s="118">
        <v>74</v>
      </c>
      <c r="C85" s="118" t="s">
        <v>117</v>
      </c>
      <c r="D85" s="118" t="s">
        <v>98</v>
      </c>
      <c r="E85" s="118" t="s">
        <v>93</v>
      </c>
      <c r="F85" s="126">
        <v>46362.833333333336</v>
      </c>
      <c r="G85" s="118" t="s">
        <v>87</v>
      </c>
      <c r="H85"/>
    </row>
    <row r="86" spans="1:8" x14ac:dyDescent="0.35">
      <c r="A86" s="53"/>
      <c r="B86" s="118">
        <v>75</v>
      </c>
      <c r="C86" s="118" t="s">
        <v>118</v>
      </c>
      <c r="D86" s="118" t="s">
        <v>95</v>
      </c>
      <c r="E86" s="118" t="s">
        <v>92</v>
      </c>
      <c r="F86" s="126">
        <v>46361.854166666664</v>
      </c>
      <c r="G86" s="118" t="s">
        <v>1155</v>
      </c>
      <c r="H86"/>
    </row>
    <row r="87" spans="1:8" x14ac:dyDescent="0.35">
      <c r="A87" s="51">
        <v>69</v>
      </c>
      <c r="B87" s="119">
        <v>76</v>
      </c>
      <c r="C87" s="119" t="s">
        <v>104</v>
      </c>
      <c r="D87" s="119" t="s">
        <v>96</v>
      </c>
      <c r="E87" s="119" t="s">
        <v>68</v>
      </c>
      <c r="F87" s="127">
        <v>46362.729166666664</v>
      </c>
      <c r="G87" s="119" t="s">
        <v>784</v>
      </c>
      <c r="H87"/>
    </row>
    <row r="88" spans="1:8" x14ac:dyDescent="0.35">
      <c r="A88" s="51">
        <v>70</v>
      </c>
      <c r="B88" s="119">
        <v>77</v>
      </c>
      <c r="C88" s="119" t="s">
        <v>105</v>
      </c>
      <c r="D88" s="119" t="s">
        <v>74</v>
      </c>
      <c r="E88" s="119" t="s">
        <v>67</v>
      </c>
      <c r="F88" s="127">
        <v>46362.75</v>
      </c>
      <c r="G88" s="119" t="s">
        <v>87</v>
      </c>
      <c r="H88"/>
    </row>
    <row r="89" spans="1:8" x14ac:dyDescent="0.35">
      <c r="A89" s="51">
        <v>71</v>
      </c>
      <c r="B89" s="119">
        <v>78</v>
      </c>
      <c r="C89" s="119" t="s">
        <v>106</v>
      </c>
      <c r="D89" s="119" t="s">
        <v>97</v>
      </c>
      <c r="E89" s="119" t="s">
        <v>78</v>
      </c>
      <c r="F89" s="127">
        <v>46362.875</v>
      </c>
      <c r="G89" s="119" t="s">
        <v>1030</v>
      </c>
      <c r="H89"/>
    </row>
    <row r="90" spans="1:8" x14ac:dyDescent="0.35">
      <c r="A90" s="51">
        <v>72</v>
      </c>
      <c r="B90" s="119">
        <v>79</v>
      </c>
      <c r="C90" s="119" t="s">
        <v>1045</v>
      </c>
      <c r="D90" s="119" t="s">
        <v>70</v>
      </c>
      <c r="E90" s="119" t="s">
        <v>71</v>
      </c>
      <c r="F90" s="127">
        <v>46361.78125</v>
      </c>
      <c r="G90" s="119" t="s">
        <v>1155</v>
      </c>
      <c r="H90"/>
    </row>
    <row r="91" spans="1:8" x14ac:dyDescent="0.35">
      <c r="A91" s="52">
        <v>73</v>
      </c>
      <c r="B91" s="117">
        <v>80</v>
      </c>
      <c r="C91" s="117" t="s">
        <v>828</v>
      </c>
      <c r="D91" s="117" t="s">
        <v>86</v>
      </c>
      <c r="E91" s="117" t="s">
        <v>49</v>
      </c>
      <c r="F91" s="125">
        <v>46362.645833333336</v>
      </c>
      <c r="G91" s="117" t="s">
        <v>784</v>
      </c>
      <c r="H91"/>
    </row>
    <row r="92" spans="1:8" x14ac:dyDescent="0.35">
      <c r="A92" s="51">
        <v>80</v>
      </c>
      <c r="B92" s="117">
        <v>81</v>
      </c>
      <c r="C92" s="117" t="s">
        <v>829</v>
      </c>
      <c r="D92" s="117" t="s">
        <v>73</v>
      </c>
      <c r="E92" s="117" t="s">
        <v>1036</v>
      </c>
      <c r="F92" s="125">
        <v>46417.708333333336</v>
      </c>
      <c r="G92" s="117" t="s">
        <v>1154</v>
      </c>
      <c r="H92"/>
    </row>
    <row r="93" spans="1:8" x14ac:dyDescent="0.35">
      <c r="A93" s="53"/>
      <c r="B93" s="117">
        <v>82</v>
      </c>
      <c r="C93" s="117" t="s">
        <v>830</v>
      </c>
      <c r="D93" s="117" t="s">
        <v>79</v>
      </c>
      <c r="E93" s="117" t="s">
        <v>743</v>
      </c>
      <c r="F93" s="125">
        <v>46362.666666666664</v>
      </c>
      <c r="G93" s="117" t="s">
        <v>87</v>
      </c>
      <c r="H93"/>
    </row>
    <row r="94" spans="1:8" x14ac:dyDescent="0.35">
      <c r="A94" s="53"/>
      <c r="B94" s="117">
        <v>83</v>
      </c>
      <c r="C94" s="117" t="s">
        <v>831</v>
      </c>
      <c r="D94" s="117" t="s">
        <v>81</v>
      </c>
      <c r="E94" s="117" t="s">
        <v>796</v>
      </c>
      <c r="F94" s="125">
        <v>46361.458333333336</v>
      </c>
      <c r="G94" s="117" t="s">
        <v>1153</v>
      </c>
      <c r="H94"/>
    </row>
    <row r="95" spans="1:8" x14ac:dyDescent="0.35">
      <c r="A95" s="53"/>
      <c r="B95" s="117">
        <v>84</v>
      </c>
      <c r="C95" s="117" t="s">
        <v>832</v>
      </c>
      <c r="D95" s="117" t="s">
        <v>51</v>
      </c>
      <c r="E95" s="117" t="s">
        <v>77</v>
      </c>
      <c r="F95" s="125">
        <v>46361.708333333336</v>
      </c>
      <c r="G95" s="117" t="s">
        <v>1155</v>
      </c>
      <c r="H95"/>
    </row>
    <row r="96" spans="1:8" x14ac:dyDescent="0.35">
      <c r="A96" s="53"/>
      <c r="B96" s="117">
        <v>85</v>
      </c>
      <c r="C96" s="117" t="s">
        <v>1044</v>
      </c>
      <c r="D96" s="117" t="s">
        <v>1033</v>
      </c>
      <c r="E96" s="117" t="s">
        <v>790</v>
      </c>
      <c r="F96" s="125">
        <v>46361.635416666664</v>
      </c>
      <c r="G96" s="117" t="s">
        <v>1155</v>
      </c>
      <c r="H96"/>
    </row>
    <row r="97" spans="1:8" x14ac:dyDescent="0.35">
      <c r="A97" s="53"/>
      <c r="B97" s="116">
        <v>85.5</v>
      </c>
      <c r="C97" s="115"/>
      <c r="D97" s="123" t="s">
        <v>1168</v>
      </c>
      <c r="E97" s="115"/>
      <c r="F97" s="124">
        <v>46364</v>
      </c>
      <c r="G97" s="115"/>
      <c r="H97"/>
    </row>
    <row r="98" spans="1:8" x14ac:dyDescent="0.35">
      <c r="A98" s="53"/>
      <c r="B98" s="118">
        <v>86</v>
      </c>
      <c r="C98" s="118" t="s">
        <v>122</v>
      </c>
      <c r="D98" s="118" t="s">
        <v>1039</v>
      </c>
      <c r="E98" s="118" t="s">
        <v>98</v>
      </c>
      <c r="F98" s="126">
        <v>46364.802083333336</v>
      </c>
      <c r="G98" s="118" t="s">
        <v>797</v>
      </c>
      <c r="H98"/>
    </row>
    <row r="99" spans="1:8" x14ac:dyDescent="0.35">
      <c r="A99" s="49">
        <v>87</v>
      </c>
      <c r="B99" s="118">
        <v>87</v>
      </c>
      <c r="C99" s="118" t="s">
        <v>123</v>
      </c>
      <c r="D99" s="118" t="s">
        <v>95</v>
      </c>
      <c r="E99" s="118" t="s">
        <v>93</v>
      </c>
      <c r="F99" s="126">
        <v>46364.833333333336</v>
      </c>
      <c r="G99" s="118" t="s">
        <v>1155</v>
      </c>
      <c r="H99"/>
    </row>
    <row r="100" spans="1:8" x14ac:dyDescent="0.35">
      <c r="A100" s="50">
        <v>88</v>
      </c>
      <c r="B100" s="117">
        <v>88</v>
      </c>
      <c r="C100" s="117" t="s">
        <v>833</v>
      </c>
      <c r="D100" s="117" t="s">
        <v>1036</v>
      </c>
      <c r="E100" s="117" t="s">
        <v>75</v>
      </c>
      <c r="F100" s="125">
        <v>46364.6875</v>
      </c>
      <c r="G100" s="117" t="s">
        <v>797</v>
      </c>
      <c r="H100"/>
    </row>
    <row r="101" spans="1:8" x14ac:dyDescent="0.35">
      <c r="A101" s="50">
        <v>89</v>
      </c>
      <c r="B101" s="117">
        <v>89</v>
      </c>
      <c r="C101" s="117" t="s">
        <v>834</v>
      </c>
      <c r="D101" s="117" t="s">
        <v>796</v>
      </c>
      <c r="E101" s="117" t="s">
        <v>86</v>
      </c>
      <c r="F101" s="125">
        <v>46431.5</v>
      </c>
      <c r="G101" s="117" t="s">
        <v>1153</v>
      </c>
      <c r="H101"/>
    </row>
    <row r="102" spans="1:8" x14ac:dyDescent="0.35">
      <c r="A102" s="50">
        <v>90</v>
      </c>
      <c r="B102" s="117">
        <v>90</v>
      </c>
      <c r="C102" s="117" t="s">
        <v>835</v>
      </c>
      <c r="D102" s="117" t="s">
        <v>73</v>
      </c>
      <c r="E102" s="117" t="s">
        <v>49</v>
      </c>
      <c r="F102" s="125">
        <v>46357.5</v>
      </c>
      <c r="G102" s="117" t="s">
        <v>1154</v>
      </c>
      <c r="H102"/>
    </row>
    <row r="103" spans="1:8" x14ac:dyDescent="0.35">
      <c r="A103" s="53"/>
      <c r="B103" s="117">
        <v>91</v>
      </c>
      <c r="C103" s="117" t="s">
        <v>836</v>
      </c>
      <c r="D103" s="117" t="s">
        <v>81</v>
      </c>
      <c r="E103" s="117" t="s">
        <v>77</v>
      </c>
      <c r="F103" s="125">
        <v>46364.708333333336</v>
      </c>
      <c r="G103" s="117" t="s">
        <v>1030</v>
      </c>
      <c r="H103"/>
    </row>
    <row r="104" spans="1:8" x14ac:dyDescent="0.35">
      <c r="A104" s="51">
        <v>91</v>
      </c>
      <c r="B104" s="117">
        <v>92</v>
      </c>
      <c r="C104" s="117" t="s">
        <v>837</v>
      </c>
      <c r="D104" s="117" t="s">
        <v>1033</v>
      </c>
      <c r="E104" s="117" t="s">
        <v>51</v>
      </c>
      <c r="F104" s="125">
        <v>46364.666666666664</v>
      </c>
      <c r="G104" s="117" t="s">
        <v>1155</v>
      </c>
      <c r="H104"/>
    </row>
    <row r="105" spans="1:8" x14ac:dyDescent="0.35">
      <c r="A105" s="51">
        <v>92</v>
      </c>
      <c r="B105" s="117">
        <v>93</v>
      </c>
      <c r="C105" s="117" t="s">
        <v>1046</v>
      </c>
      <c r="D105" s="117" t="s">
        <v>743</v>
      </c>
      <c r="E105" s="117" t="s">
        <v>790</v>
      </c>
      <c r="F105" s="125">
        <v>46364.479166666664</v>
      </c>
      <c r="G105" s="117" t="s">
        <v>80</v>
      </c>
      <c r="H105"/>
    </row>
    <row r="106" spans="1:8" x14ac:dyDescent="0.35">
      <c r="A106" s="51">
        <v>93</v>
      </c>
      <c r="B106" s="116">
        <v>93.5</v>
      </c>
      <c r="C106" s="115"/>
      <c r="D106" s="123" t="s">
        <v>1169</v>
      </c>
      <c r="E106" s="115"/>
      <c r="F106" s="124">
        <v>46366</v>
      </c>
      <c r="G106" s="115"/>
      <c r="H106"/>
    </row>
    <row r="107" spans="1:8" x14ac:dyDescent="0.35">
      <c r="A107" s="51">
        <v>94</v>
      </c>
      <c r="B107" s="118">
        <v>94</v>
      </c>
      <c r="C107" s="118" t="s">
        <v>138</v>
      </c>
      <c r="D107" s="118" t="s">
        <v>92</v>
      </c>
      <c r="E107" s="118" t="s">
        <v>95</v>
      </c>
      <c r="F107" s="126">
        <v>46369.833333333336</v>
      </c>
      <c r="G107" s="118" t="s">
        <v>76</v>
      </c>
      <c r="H107"/>
    </row>
    <row r="108" spans="1:8" x14ac:dyDescent="0.35">
      <c r="A108" s="52">
        <v>95</v>
      </c>
      <c r="B108" s="118">
        <v>95</v>
      </c>
      <c r="C108" s="118" t="s">
        <v>139</v>
      </c>
      <c r="D108" s="118" t="s">
        <v>98</v>
      </c>
      <c r="E108" s="118" t="s">
        <v>93</v>
      </c>
      <c r="F108" s="126">
        <v>46369.791666666664</v>
      </c>
      <c r="G108" s="118" t="s">
        <v>87</v>
      </c>
      <c r="H108"/>
    </row>
    <row r="109" spans="1:8" x14ac:dyDescent="0.35">
      <c r="A109" s="48">
        <v>96</v>
      </c>
      <c r="B109" s="119">
        <v>96</v>
      </c>
      <c r="C109" s="119" t="s">
        <v>109</v>
      </c>
      <c r="D109" s="119" t="s">
        <v>67</v>
      </c>
      <c r="E109" s="119" t="s">
        <v>68</v>
      </c>
      <c r="F109" s="127">
        <v>46368.75</v>
      </c>
      <c r="G109" s="119" t="s">
        <v>76</v>
      </c>
      <c r="H109"/>
    </row>
    <row r="110" spans="1:8" x14ac:dyDescent="0.35">
      <c r="A110" s="49">
        <v>97</v>
      </c>
      <c r="B110" s="119">
        <v>97</v>
      </c>
      <c r="C110" s="119" t="s">
        <v>110</v>
      </c>
      <c r="D110" s="119" t="s">
        <v>96</v>
      </c>
      <c r="E110" s="119" t="s">
        <v>97</v>
      </c>
      <c r="F110" s="127">
        <v>46369.708333333336</v>
      </c>
      <c r="G110" s="119" t="s">
        <v>784</v>
      </c>
      <c r="H110"/>
    </row>
    <row r="111" spans="1:8" x14ac:dyDescent="0.35">
      <c r="A111" s="49">
        <v>98</v>
      </c>
      <c r="B111" s="119">
        <v>98</v>
      </c>
      <c r="C111" s="119" t="s">
        <v>111</v>
      </c>
      <c r="D111" s="119" t="s">
        <v>74</v>
      </c>
      <c r="E111" s="119" t="s">
        <v>71</v>
      </c>
      <c r="F111" s="127">
        <v>46369.708333333336</v>
      </c>
      <c r="G111" s="119" t="s">
        <v>87</v>
      </c>
      <c r="H111"/>
    </row>
    <row r="112" spans="1:8" x14ac:dyDescent="0.35">
      <c r="A112" s="50">
        <v>99</v>
      </c>
      <c r="B112" s="119">
        <v>99</v>
      </c>
      <c r="C112" s="119" t="s">
        <v>1047</v>
      </c>
      <c r="D112" s="119" t="s">
        <v>78</v>
      </c>
      <c r="E112" s="119" t="s">
        <v>70</v>
      </c>
      <c r="F112" s="127">
        <v>46368.791666666664</v>
      </c>
      <c r="G112" s="119" t="s">
        <v>80</v>
      </c>
      <c r="H112"/>
    </row>
    <row r="113" spans="1:8" x14ac:dyDescent="0.35">
      <c r="A113" s="50">
        <v>100</v>
      </c>
      <c r="B113" s="117">
        <v>100</v>
      </c>
      <c r="C113" s="117" t="s">
        <v>838</v>
      </c>
      <c r="D113" s="117" t="s">
        <v>75</v>
      </c>
      <c r="E113" s="117" t="s">
        <v>51</v>
      </c>
      <c r="F113" s="125">
        <v>46369.75</v>
      </c>
      <c r="G113" s="117" t="s">
        <v>76</v>
      </c>
      <c r="H113"/>
    </row>
    <row r="114" spans="1:8" x14ac:dyDescent="0.35">
      <c r="A114" s="50">
        <v>101</v>
      </c>
      <c r="B114" s="117">
        <v>101</v>
      </c>
      <c r="C114" s="117" t="s">
        <v>839</v>
      </c>
      <c r="D114" s="117" t="s">
        <v>790</v>
      </c>
      <c r="E114" s="117" t="s">
        <v>796</v>
      </c>
      <c r="F114" s="125">
        <v>46411.458333333336</v>
      </c>
      <c r="G114" s="117" t="s">
        <v>1153</v>
      </c>
      <c r="H114"/>
    </row>
    <row r="115" spans="1:8" x14ac:dyDescent="0.35">
      <c r="A115" s="51">
        <v>102</v>
      </c>
      <c r="B115" s="117">
        <v>102</v>
      </c>
      <c r="C115" s="117" t="s">
        <v>840</v>
      </c>
      <c r="D115" s="117" t="s">
        <v>86</v>
      </c>
      <c r="E115" s="117" t="s">
        <v>1033</v>
      </c>
      <c r="F115" s="125">
        <v>46369.625</v>
      </c>
      <c r="G115" s="117" t="s">
        <v>784</v>
      </c>
      <c r="H115"/>
    </row>
    <row r="116" spans="1:8" x14ac:dyDescent="0.35">
      <c r="A116" s="51">
        <v>103</v>
      </c>
      <c r="B116" s="117">
        <v>103</v>
      </c>
      <c r="C116" s="117" t="s">
        <v>841</v>
      </c>
      <c r="D116" s="117" t="s">
        <v>73</v>
      </c>
      <c r="E116" s="117" t="s">
        <v>81</v>
      </c>
      <c r="F116" s="125">
        <v>46460.708333333336</v>
      </c>
      <c r="G116" s="117" t="s">
        <v>1154</v>
      </c>
      <c r="H116"/>
    </row>
    <row r="117" spans="1:8" x14ac:dyDescent="0.35">
      <c r="A117" s="53"/>
      <c r="B117" s="117">
        <v>104</v>
      </c>
      <c r="C117" s="117" t="s">
        <v>842</v>
      </c>
      <c r="D117" s="117" t="s">
        <v>79</v>
      </c>
      <c r="E117" s="117" t="s">
        <v>77</v>
      </c>
      <c r="F117" s="125">
        <v>46369.625</v>
      </c>
      <c r="G117" s="117" t="s">
        <v>87</v>
      </c>
      <c r="H117"/>
    </row>
    <row r="118" spans="1:8" x14ac:dyDescent="0.35">
      <c r="A118" s="51">
        <v>104</v>
      </c>
      <c r="B118" s="117">
        <v>105</v>
      </c>
      <c r="C118" s="117" t="s">
        <v>1048</v>
      </c>
      <c r="D118" s="117" t="s">
        <v>743</v>
      </c>
      <c r="E118" s="117" t="s">
        <v>49</v>
      </c>
      <c r="F118" s="125">
        <v>46368.875</v>
      </c>
      <c r="G118" s="117" t="s">
        <v>80</v>
      </c>
      <c r="H118"/>
    </row>
    <row r="119" spans="1:8" x14ac:dyDescent="0.35">
      <c r="A119" s="51">
        <v>105</v>
      </c>
      <c r="B119" s="116">
        <v>105.5</v>
      </c>
      <c r="C119" s="115"/>
      <c r="D119" s="123" t="s">
        <v>1170</v>
      </c>
      <c r="E119" s="115"/>
      <c r="F119" s="124">
        <v>46373</v>
      </c>
      <c r="G119" s="115"/>
      <c r="H119"/>
    </row>
    <row r="120" spans="1:8" x14ac:dyDescent="0.35">
      <c r="A120" s="52">
        <v>106</v>
      </c>
      <c r="B120" s="118">
        <v>106</v>
      </c>
      <c r="C120" s="118" t="s">
        <v>143</v>
      </c>
      <c r="D120" s="118" t="s">
        <v>92</v>
      </c>
      <c r="E120" s="118" t="s">
        <v>93</v>
      </c>
      <c r="F120" s="126">
        <v>46375.833333333336</v>
      </c>
      <c r="G120" s="118" t="s">
        <v>76</v>
      </c>
      <c r="H120"/>
    </row>
    <row r="121" spans="1:8" x14ac:dyDescent="0.35">
      <c r="A121" s="48">
        <v>107</v>
      </c>
      <c r="B121" s="118">
        <v>107</v>
      </c>
      <c r="C121" s="118" t="s">
        <v>144</v>
      </c>
      <c r="D121" s="118" t="s">
        <v>95</v>
      </c>
      <c r="E121" s="118" t="s">
        <v>1039</v>
      </c>
      <c r="F121" s="126">
        <v>46375.854166666664</v>
      </c>
      <c r="G121" s="118" t="s">
        <v>1155</v>
      </c>
      <c r="H121"/>
    </row>
    <row r="122" spans="1:8" x14ac:dyDescent="0.35">
      <c r="A122" s="49">
        <v>108</v>
      </c>
      <c r="B122" s="117">
        <v>108</v>
      </c>
      <c r="C122" s="117" t="s">
        <v>843</v>
      </c>
      <c r="D122" s="117" t="s">
        <v>75</v>
      </c>
      <c r="E122" s="117" t="s">
        <v>743</v>
      </c>
      <c r="F122" s="125">
        <v>46375.75</v>
      </c>
      <c r="G122" s="117" t="s">
        <v>76</v>
      </c>
      <c r="H122"/>
    </row>
    <row r="123" spans="1:8" x14ac:dyDescent="0.35">
      <c r="A123" s="49">
        <v>109</v>
      </c>
      <c r="B123" s="117">
        <v>109</v>
      </c>
      <c r="C123" s="117" t="s">
        <v>844</v>
      </c>
      <c r="D123" s="117" t="s">
        <v>790</v>
      </c>
      <c r="E123" s="117" t="s">
        <v>79</v>
      </c>
      <c r="F123" s="125">
        <v>46375.666666666664</v>
      </c>
      <c r="G123" s="117" t="s">
        <v>76</v>
      </c>
      <c r="H123"/>
    </row>
    <row r="124" spans="1:8" x14ac:dyDescent="0.35">
      <c r="A124" s="50">
        <v>110</v>
      </c>
      <c r="B124" s="117">
        <v>110</v>
      </c>
      <c r="C124" s="117" t="s">
        <v>845</v>
      </c>
      <c r="D124" s="117" t="s">
        <v>86</v>
      </c>
      <c r="E124" s="117" t="s">
        <v>1036</v>
      </c>
      <c r="F124" s="125">
        <v>46375.666666666664</v>
      </c>
      <c r="G124" s="117" t="s">
        <v>784</v>
      </c>
      <c r="H124"/>
    </row>
    <row r="125" spans="1:8" x14ac:dyDescent="0.35">
      <c r="A125" s="50">
        <v>111</v>
      </c>
      <c r="B125" s="117">
        <v>111</v>
      </c>
      <c r="C125" s="117" t="s">
        <v>846</v>
      </c>
      <c r="D125" s="117" t="s">
        <v>81</v>
      </c>
      <c r="E125" s="117" t="s">
        <v>49</v>
      </c>
      <c r="F125" s="125">
        <v>46376.791666666664</v>
      </c>
      <c r="G125" s="117" t="s">
        <v>1030</v>
      </c>
      <c r="H125"/>
    </row>
    <row r="126" spans="1:8" x14ac:dyDescent="0.35">
      <c r="A126" s="50">
        <v>112</v>
      </c>
      <c r="B126" s="117">
        <v>112</v>
      </c>
      <c r="C126" s="117" t="s">
        <v>847</v>
      </c>
      <c r="D126" s="117" t="s">
        <v>51</v>
      </c>
      <c r="E126" s="117" t="s">
        <v>796</v>
      </c>
      <c r="F126" s="125">
        <v>46439.5</v>
      </c>
      <c r="G126" s="117" t="s">
        <v>1153</v>
      </c>
      <c r="H126"/>
    </row>
    <row r="127" spans="1:8" x14ac:dyDescent="0.35">
      <c r="A127" s="51">
        <v>113</v>
      </c>
      <c r="B127" s="117">
        <v>113</v>
      </c>
      <c r="C127" s="117" t="s">
        <v>1049</v>
      </c>
      <c r="D127" s="117" t="s">
        <v>1033</v>
      </c>
      <c r="E127" s="117" t="s">
        <v>77</v>
      </c>
      <c r="F127" s="125">
        <v>46375.760416666664</v>
      </c>
      <c r="G127" s="117" t="s">
        <v>1155</v>
      </c>
      <c r="H127"/>
    </row>
    <row r="128" spans="1:8" x14ac:dyDescent="0.35">
      <c r="A128" s="51">
        <v>114</v>
      </c>
      <c r="B128" s="121">
        <v>114</v>
      </c>
      <c r="C128" s="121" t="s">
        <v>128</v>
      </c>
      <c r="D128" s="122"/>
      <c r="E128" s="122"/>
      <c r="F128" s="129"/>
      <c r="G128" s="122"/>
      <c r="H128"/>
    </row>
    <row r="129" spans="1:8" x14ac:dyDescent="0.35">
      <c r="A129" s="53"/>
      <c r="B129" s="121">
        <v>115</v>
      </c>
      <c r="C129" s="121" t="s">
        <v>131</v>
      </c>
      <c r="D129" s="122"/>
      <c r="E129" s="122"/>
      <c r="F129" s="129"/>
      <c r="G129" s="122"/>
      <c r="H129"/>
    </row>
    <row r="130" spans="1:8" x14ac:dyDescent="0.35">
      <c r="A130" s="51">
        <v>115</v>
      </c>
      <c r="B130" s="121">
        <v>116</v>
      </c>
      <c r="C130" s="121" t="s">
        <v>134</v>
      </c>
      <c r="D130" s="122"/>
      <c r="E130" s="122"/>
      <c r="F130" s="129"/>
      <c r="G130" s="122"/>
      <c r="H130"/>
    </row>
    <row r="131" spans="1:8" x14ac:dyDescent="0.35">
      <c r="A131" s="51">
        <v>116</v>
      </c>
      <c r="B131" s="121">
        <v>117</v>
      </c>
      <c r="C131" s="121" t="s">
        <v>136</v>
      </c>
      <c r="D131" s="122"/>
      <c r="E131" s="122"/>
      <c r="F131" s="129"/>
      <c r="G131" s="122"/>
      <c r="H131"/>
    </row>
    <row r="132" spans="1:8" x14ac:dyDescent="0.35">
      <c r="A132" s="48">
        <v>117</v>
      </c>
      <c r="B132" s="121">
        <v>118</v>
      </c>
      <c r="C132" s="121" t="s">
        <v>1140</v>
      </c>
      <c r="D132" s="122"/>
      <c r="E132" s="122"/>
      <c r="F132" s="129"/>
      <c r="G132" s="122"/>
      <c r="H132"/>
    </row>
    <row r="133" spans="1:8" x14ac:dyDescent="0.35">
      <c r="A133" s="49">
        <v>118</v>
      </c>
      <c r="B133" s="116">
        <v>118.5</v>
      </c>
      <c r="C133" s="115"/>
      <c r="D133" s="123" t="s">
        <v>1171</v>
      </c>
      <c r="E133" s="115"/>
      <c r="F133" s="124">
        <v>46394</v>
      </c>
      <c r="G133" s="115"/>
      <c r="H133"/>
    </row>
    <row r="134" spans="1:8" x14ac:dyDescent="0.35">
      <c r="A134" s="49">
        <v>119</v>
      </c>
      <c r="B134" s="118">
        <v>119</v>
      </c>
      <c r="C134" s="118" t="s">
        <v>148</v>
      </c>
      <c r="D134" s="118" t="s">
        <v>1039</v>
      </c>
      <c r="E134" s="118" t="s">
        <v>93</v>
      </c>
      <c r="F134" s="126">
        <v>46396.770833333336</v>
      </c>
      <c r="G134" s="118" t="s">
        <v>797</v>
      </c>
      <c r="H134"/>
    </row>
    <row r="135" spans="1:8" x14ac:dyDescent="0.35">
      <c r="A135" s="50">
        <v>120</v>
      </c>
      <c r="B135" s="118">
        <v>120</v>
      </c>
      <c r="C135" s="118" t="s">
        <v>149</v>
      </c>
      <c r="D135" s="118" t="s">
        <v>92</v>
      </c>
      <c r="E135" s="118" t="s">
        <v>98</v>
      </c>
      <c r="F135" s="126">
        <v>46357.833333333336</v>
      </c>
      <c r="G135" s="118" t="s">
        <v>76</v>
      </c>
      <c r="H135"/>
    </row>
    <row r="136" spans="1:8" x14ac:dyDescent="0.35">
      <c r="A136" s="50">
        <v>121</v>
      </c>
      <c r="B136" s="119">
        <v>121</v>
      </c>
      <c r="C136" s="119" t="s">
        <v>114</v>
      </c>
      <c r="D136" s="119" t="s">
        <v>67</v>
      </c>
      <c r="E136" s="119" t="s">
        <v>96</v>
      </c>
      <c r="F136" s="127">
        <v>46397.708333333336</v>
      </c>
      <c r="G136" s="119" t="s">
        <v>76</v>
      </c>
      <c r="H136"/>
    </row>
    <row r="137" spans="1:8" x14ac:dyDescent="0.35">
      <c r="A137" s="50">
        <v>122</v>
      </c>
      <c r="B137" s="119">
        <v>122</v>
      </c>
      <c r="C137" s="119" t="s">
        <v>115</v>
      </c>
      <c r="D137" s="119" t="s">
        <v>97</v>
      </c>
      <c r="E137" s="119" t="s">
        <v>71</v>
      </c>
      <c r="F137" s="127">
        <v>46397.78125</v>
      </c>
      <c r="G137" s="119" t="s">
        <v>1030</v>
      </c>
      <c r="H137"/>
    </row>
    <row r="138" spans="1:8" x14ac:dyDescent="0.35">
      <c r="A138" s="51">
        <v>123</v>
      </c>
      <c r="B138" s="119">
        <v>123</v>
      </c>
      <c r="C138" s="119" t="s">
        <v>116</v>
      </c>
      <c r="D138" s="119" t="s">
        <v>70</v>
      </c>
      <c r="E138" s="119" t="s">
        <v>74</v>
      </c>
      <c r="F138" s="127">
        <v>46396.6875</v>
      </c>
      <c r="G138" s="119" t="s">
        <v>1155</v>
      </c>
      <c r="H138"/>
    </row>
    <row r="139" spans="1:8" x14ac:dyDescent="0.35">
      <c r="A139" s="51">
        <v>124</v>
      </c>
      <c r="B139" s="119">
        <v>124</v>
      </c>
      <c r="C139" s="119" t="s">
        <v>1051</v>
      </c>
      <c r="D139" s="119" t="s">
        <v>78</v>
      </c>
      <c r="E139" s="119" t="s">
        <v>68</v>
      </c>
      <c r="F139" s="127">
        <v>46397.875</v>
      </c>
      <c r="G139" s="119" t="s">
        <v>80</v>
      </c>
      <c r="H139"/>
    </row>
    <row r="140" spans="1:8" x14ac:dyDescent="0.35">
      <c r="A140" s="51">
        <v>125</v>
      </c>
      <c r="B140" s="117">
        <v>125</v>
      </c>
      <c r="C140" s="117" t="s">
        <v>848</v>
      </c>
      <c r="D140" s="117" t="s">
        <v>796</v>
      </c>
      <c r="E140" s="117" t="s">
        <v>79</v>
      </c>
      <c r="F140" s="125">
        <v>46403.458333333336</v>
      </c>
      <c r="G140" s="117" t="s">
        <v>1153</v>
      </c>
      <c r="H140"/>
    </row>
    <row r="141" spans="1:8" x14ac:dyDescent="0.35">
      <c r="A141" s="51">
        <v>126</v>
      </c>
      <c r="B141" s="117">
        <v>126</v>
      </c>
      <c r="C141" s="117" t="s">
        <v>849</v>
      </c>
      <c r="D141" s="117" t="s">
        <v>75</v>
      </c>
      <c r="E141" s="117" t="s">
        <v>77</v>
      </c>
      <c r="F141" s="125">
        <v>46396.6875</v>
      </c>
      <c r="G141" s="117" t="s">
        <v>76</v>
      </c>
      <c r="H141"/>
    </row>
    <row r="142" spans="1:8" x14ac:dyDescent="0.35">
      <c r="A142" s="48">
        <v>127</v>
      </c>
      <c r="B142" s="117">
        <v>127</v>
      </c>
      <c r="C142" s="117" t="s">
        <v>850</v>
      </c>
      <c r="D142" s="117" t="s">
        <v>790</v>
      </c>
      <c r="E142" s="117" t="s">
        <v>49</v>
      </c>
      <c r="F142" s="125">
        <v>46396.604166666664</v>
      </c>
      <c r="G142" s="117" t="s">
        <v>76</v>
      </c>
      <c r="H142"/>
    </row>
    <row r="143" spans="1:8" x14ac:dyDescent="0.35">
      <c r="A143" s="50">
        <v>130</v>
      </c>
      <c r="B143" s="117">
        <v>128</v>
      </c>
      <c r="C143" s="117" t="s">
        <v>851</v>
      </c>
      <c r="D143" s="117" t="s">
        <v>81</v>
      </c>
      <c r="E143" s="117" t="s">
        <v>86</v>
      </c>
      <c r="F143" s="125">
        <v>46396.791666666664</v>
      </c>
      <c r="G143" s="117" t="s">
        <v>1030</v>
      </c>
      <c r="H143"/>
    </row>
    <row r="144" spans="1:8" x14ac:dyDescent="0.35">
      <c r="A144" s="50">
        <v>131</v>
      </c>
      <c r="B144" s="117">
        <v>129</v>
      </c>
      <c r="C144" s="117" t="s">
        <v>852</v>
      </c>
      <c r="D144" s="117" t="s">
        <v>51</v>
      </c>
      <c r="E144" s="117" t="s">
        <v>73</v>
      </c>
      <c r="F144" s="125">
        <v>46396.770833333336</v>
      </c>
      <c r="G144" s="117" t="s">
        <v>1155</v>
      </c>
      <c r="H144"/>
    </row>
    <row r="145" spans="1:8" x14ac:dyDescent="0.35">
      <c r="A145" s="50">
        <v>132</v>
      </c>
      <c r="B145" s="117">
        <v>130</v>
      </c>
      <c r="C145" s="117" t="s">
        <v>1050</v>
      </c>
      <c r="D145" s="117" t="s">
        <v>743</v>
      </c>
      <c r="E145" s="117" t="s">
        <v>1036</v>
      </c>
      <c r="F145" s="125">
        <v>46397.791666666664</v>
      </c>
      <c r="G145" s="117" t="s">
        <v>80</v>
      </c>
      <c r="H145"/>
    </row>
    <row r="146" spans="1:8" x14ac:dyDescent="0.35">
      <c r="A146" s="51">
        <v>133</v>
      </c>
      <c r="B146" s="116">
        <v>130.5</v>
      </c>
      <c r="C146" s="115"/>
      <c r="D146" s="123" t="s">
        <v>1172</v>
      </c>
      <c r="E146" s="115"/>
      <c r="F146" s="124">
        <v>46401</v>
      </c>
      <c r="G146" s="115"/>
      <c r="H146"/>
    </row>
    <row r="147" spans="1:8" x14ac:dyDescent="0.35">
      <c r="A147" s="51">
        <v>134</v>
      </c>
      <c r="B147" s="118">
        <v>131</v>
      </c>
      <c r="C147" s="118" t="s">
        <v>161</v>
      </c>
      <c r="D147" s="118" t="s">
        <v>1039</v>
      </c>
      <c r="E147" s="118" t="s">
        <v>92</v>
      </c>
      <c r="F147" s="126">
        <v>46403.854166666664</v>
      </c>
      <c r="G147" s="118" t="s">
        <v>797</v>
      </c>
      <c r="H147"/>
    </row>
    <row r="148" spans="1:8" x14ac:dyDescent="0.35">
      <c r="A148" s="51">
        <v>135</v>
      </c>
      <c r="B148" s="118">
        <v>132</v>
      </c>
      <c r="C148" s="118" t="s">
        <v>162</v>
      </c>
      <c r="D148" s="118" t="s">
        <v>98</v>
      </c>
      <c r="E148" s="118" t="s">
        <v>95</v>
      </c>
      <c r="F148" s="126">
        <v>46453.604166666664</v>
      </c>
      <c r="G148" s="118" t="s">
        <v>87</v>
      </c>
      <c r="H148"/>
    </row>
    <row r="149" spans="1:8" x14ac:dyDescent="0.35">
      <c r="A149" s="51">
        <v>136</v>
      </c>
      <c r="B149" s="119">
        <v>133</v>
      </c>
      <c r="C149" s="119" t="s">
        <v>119</v>
      </c>
      <c r="D149" s="119" t="s">
        <v>96</v>
      </c>
      <c r="E149" s="119" t="s">
        <v>67</v>
      </c>
      <c r="F149" s="127">
        <v>46403.75</v>
      </c>
      <c r="G149" s="119" t="s">
        <v>784</v>
      </c>
      <c r="H149"/>
    </row>
    <row r="150" spans="1:8" x14ac:dyDescent="0.35">
      <c r="A150" s="48">
        <v>137</v>
      </c>
      <c r="B150" s="119">
        <v>134</v>
      </c>
      <c r="C150" s="119" t="s">
        <v>120</v>
      </c>
      <c r="D150" s="119" t="s">
        <v>74</v>
      </c>
      <c r="E150" s="119" t="s">
        <v>70</v>
      </c>
      <c r="F150" s="127">
        <v>46397.6875</v>
      </c>
      <c r="G150" s="119" t="s">
        <v>87</v>
      </c>
      <c r="H150"/>
    </row>
    <row r="151" spans="1:8" x14ac:dyDescent="0.35">
      <c r="A151" s="49">
        <v>138</v>
      </c>
      <c r="B151" s="119">
        <v>135</v>
      </c>
      <c r="C151" s="119" t="s">
        <v>121</v>
      </c>
      <c r="D151" s="119" t="s">
        <v>68</v>
      </c>
      <c r="E151" s="119" t="s">
        <v>78</v>
      </c>
      <c r="F151" s="127">
        <v>46466.666666666664</v>
      </c>
      <c r="G151" s="119" t="s">
        <v>83</v>
      </c>
      <c r="H151"/>
    </row>
    <row r="152" spans="1:8" x14ac:dyDescent="0.35">
      <c r="A152" s="111"/>
      <c r="B152" s="119">
        <v>136</v>
      </c>
      <c r="C152" s="119" t="s">
        <v>1053</v>
      </c>
      <c r="D152" s="119" t="s">
        <v>71</v>
      </c>
      <c r="E152" s="119" t="s">
        <v>97</v>
      </c>
      <c r="F152" s="127">
        <v>46404.75</v>
      </c>
      <c r="G152" s="119" t="s">
        <v>83</v>
      </c>
      <c r="H152"/>
    </row>
    <row r="153" spans="1:8" x14ac:dyDescent="0.35">
      <c r="A153" s="111"/>
      <c r="B153" s="117">
        <v>137</v>
      </c>
      <c r="C153" s="117" t="s">
        <v>853</v>
      </c>
      <c r="D153" s="117" t="s">
        <v>1036</v>
      </c>
      <c r="E153" s="117" t="s">
        <v>743</v>
      </c>
      <c r="F153" s="125">
        <v>46403.770833333336</v>
      </c>
      <c r="G153" s="117" t="s">
        <v>797</v>
      </c>
      <c r="H153"/>
    </row>
    <row r="154" spans="1:8" x14ac:dyDescent="0.35">
      <c r="A154" s="111"/>
      <c r="B154" s="117">
        <v>138</v>
      </c>
      <c r="C154" s="117" t="s">
        <v>854</v>
      </c>
      <c r="D154" s="117" t="s">
        <v>86</v>
      </c>
      <c r="E154" s="117" t="s">
        <v>81</v>
      </c>
      <c r="F154" s="125">
        <v>46403.666666666664</v>
      </c>
      <c r="G154" s="117" t="s">
        <v>784</v>
      </c>
      <c r="H154"/>
    </row>
    <row r="155" spans="1:8" x14ac:dyDescent="0.35">
      <c r="A155" s="111"/>
      <c r="B155" s="117">
        <v>139</v>
      </c>
      <c r="C155" s="117" t="s">
        <v>855</v>
      </c>
      <c r="D155" s="117" t="s">
        <v>73</v>
      </c>
      <c r="E155" s="117" t="s">
        <v>51</v>
      </c>
      <c r="F155" s="125">
        <v>46403.666666666664</v>
      </c>
      <c r="G155" s="117" t="s">
        <v>1154</v>
      </c>
      <c r="H155"/>
    </row>
    <row r="156" spans="1:8" x14ac:dyDescent="0.35">
      <c r="A156" s="49">
        <v>139</v>
      </c>
      <c r="B156" s="117">
        <v>140</v>
      </c>
      <c r="C156" s="117" t="s">
        <v>856</v>
      </c>
      <c r="D156" s="117" t="s">
        <v>79</v>
      </c>
      <c r="E156" s="117" t="s">
        <v>796</v>
      </c>
      <c r="F156" s="125">
        <v>46403.708333333336</v>
      </c>
      <c r="G156" s="117" t="s">
        <v>1153</v>
      </c>
      <c r="H156"/>
    </row>
    <row r="157" spans="1:8" x14ac:dyDescent="0.35">
      <c r="A157" s="50">
        <v>140</v>
      </c>
      <c r="B157" s="117">
        <v>141</v>
      </c>
      <c r="C157" s="117" t="s">
        <v>857</v>
      </c>
      <c r="D157" s="117" t="s">
        <v>49</v>
      </c>
      <c r="E157" s="117" t="s">
        <v>790</v>
      </c>
      <c r="F157" s="125">
        <v>46404.583333333336</v>
      </c>
      <c r="G157" s="117" t="s">
        <v>83</v>
      </c>
      <c r="H157"/>
    </row>
    <row r="158" spans="1:8" x14ac:dyDescent="0.35">
      <c r="A158" s="50">
        <v>141</v>
      </c>
      <c r="B158" s="117">
        <v>142</v>
      </c>
      <c r="C158" s="117" t="s">
        <v>1052</v>
      </c>
      <c r="D158" s="117" t="s">
        <v>77</v>
      </c>
      <c r="E158" s="117" t="s">
        <v>75</v>
      </c>
      <c r="F158" s="125">
        <v>46404.666666666664</v>
      </c>
      <c r="G158" s="117" t="s">
        <v>83</v>
      </c>
      <c r="H158"/>
    </row>
    <row r="159" spans="1:8" x14ac:dyDescent="0.35">
      <c r="A159" s="50">
        <v>142</v>
      </c>
      <c r="B159" s="116">
        <v>142.5</v>
      </c>
      <c r="C159" s="115"/>
      <c r="D159" s="123" t="s">
        <v>1173</v>
      </c>
      <c r="E159" s="115"/>
      <c r="F159" s="124">
        <v>46408</v>
      </c>
      <c r="G159" s="115"/>
      <c r="H159"/>
    </row>
    <row r="160" spans="1:8" x14ac:dyDescent="0.35">
      <c r="A160" s="51">
        <v>143</v>
      </c>
      <c r="B160" s="118">
        <v>143</v>
      </c>
      <c r="C160" s="118" t="s">
        <v>166</v>
      </c>
      <c r="D160" s="118" t="s">
        <v>93</v>
      </c>
      <c r="E160" s="118" t="s">
        <v>92</v>
      </c>
      <c r="F160" s="126">
        <v>46410.833333333336</v>
      </c>
      <c r="G160" s="118" t="s">
        <v>83</v>
      </c>
      <c r="H160"/>
    </row>
    <row r="161" spans="1:8" x14ac:dyDescent="0.35">
      <c r="A161" s="51">
        <v>144</v>
      </c>
      <c r="B161" s="118">
        <v>144</v>
      </c>
      <c r="C161" s="118" t="s">
        <v>167</v>
      </c>
      <c r="D161" s="118" t="s">
        <v>95</v>
      </c>
      <c r="E161" s="118" t="s">
        <v>1039</v>
      </c>
      <c r="F161" s="126">
        <v>46410.854166666664</v>
      </c>
      <c r="G161" s="118" t="s">
        <v>1155</v>
      </c>
      <c r="H161"/>
    </row>
    <row r="162" spans="1:8" x14ac:dyDescent="0.35">
      <c r="A162" s="51">
        <v>145</v>
      </c>
      <c r="B162" s="119">
        <v>145</v>
      </c>
      <c r="C162" s="119" t="s">
        <v>124</v>
      </c>
      <c r="D162" s="119" t="s">
        <v>97</v>
      </c>
      <c r="E162" s="119" t="s">
        <v>96</v>
      </c>
      <c r="F162" s="127">
        <v>46411.875</v>
      </c>
      <c r="G162" s="119" t="s">
        <v>1030</v>
      </c>
      <c r="H162"/>
    </row>
    <row r="163" spans="1:8" x14ac:dyDescent="0.35">
      <c r="A163" s="51">
        <v>146</v>
      </c>
      <c r="B163" s="119">
        <v>146</v>
      </c>
      <c r="C163" s="119" t="s">
        <v>125</v>
      </c>
      <c r="D163" s="119" t="s">
        <v>68</v>
      </c>
      <c r="E163" s="119" t="s">
        <v>67</v>
      </c>
      <c r="F163" s="127">
        <v>46410.583333333336</v>
      </c>
      <c r="G163" s="119" t="s">
        <v>83</v>
      </c>
      <c r="H163"/>
    </row>
    <row r="164" spans="1:8" x14ac:dyDescent="0.35">
      <c r="A164" s="48">
        <v>147</v>
      </c>
      <c r="B164" s="119">
        <v>147</v>
      </c>
      <c r="C164" s="119" t="s">
        <v>126</v>
      </c>
      <c r="D164" s="119" t="s">
        <v>71</v>
      </c>
      <c r="E164" s="119" t="s">
        <v>74</v>
      </c>
      <c r="F164" s="127">
        <v>46410.666666666664</v>
      </c>
      <c r="G164" s="119" t="s">
        <v>83</v>
      </c>
      <c r="H164"/>
    </row>
    <row r="165" spans="1:8" x14ac:dyDescent="0.35">
      <c r="A165" s="49">
        <v>148</v>
      </c>
      <c r="B165" s="119">
        <v>148</v>
      </c>
      <c r="C165" s="119" t="s">
        <v>1055</v>
      </c>
      <c r="D165" s="119" t="s">
        <v>70</v>
      </c>
      <c r="E165" s="119" t="s">
        <v>78</v>
      </c>
      <c r="F165" s="127">
        <v>46410.78125</v>
      </c>
      <c r="G165" s="119" t="s">
        <v>1155</v>
      </c>
      <c r="H165"/>
    </row>
    <row r="166" spans="1:8" x14ac:dyDescent="0.35">
      <c r="A166" s="49">
        <v>149</v>
      </c>
      <c r="B166" s="117">
        <v>149</v>
      </c>
      <c r="C166" s="117" t="s">
        <v>858</v>
      </c>
      <c r="D166" s="117" t="s">
        <v>796</v>
      </c>
      <c r="E166" s="117" t="s">
        <v>790</v>
      </c>
      <c r="F166" s="125">
        <v>46411.666666666664</v>
      </c>
      <c r="G166" s="117" t="s">
        <v>1153</v>
      </c>
      <c r="H166"/>
    </row>
    <row r="167" spans="1:8" x14ac:dyDescent="0.35">
      <c r="A167" s="53"/>
      <c r="B167" s="117">
        <v>150</v>
      </c>
      <c r="C167" s="117" t="s">
        <v>859</v>
      </c>
      <c r="D167" s="117" t="s">
        <v>81</v>
      </c>
      <c r="E167" s="117" t="s">
        <v>73</v>
      </c>
      <c r="F167" s="125">
        <v>46411.791666666664</v>
      </c>
      <c r="G167" s="117" t="s">
        <v>1030</v>
      </c>
      <c r="H167"/>
    </row>
    <row r="168" spans="1:8" x14ac:dyDescent="0.35">
      <c r="A168" s="50">
        <v>150</v>
      </c>
      <c r="B168" s="117">
        <v>151</v>
      </c>
      <c r="C168" s="117" t="s">
        <v>860</v>
      </c>
      <c r="D168" s="117" t="s">
        <v>49</v>
      </c>
      <c r="E168" s="117" t="s">
        <v>743</v>
      </c>
      <c r="F168" s="125">
        <v>46410.5</v>
      </c>
      <c r="G168" s="117" t="s">
        <v>83</v>
      </c>
      <c r="H168"/>
    </row>
    <row r="169" spans="1:8" x14ac:dyDescent="0.35">
      <c r="A169" s="51">
        <v>154</v>
      </c>
      <c r="B169" s="117">
        <v>152</v>
      </c>
      <c r="C169" s="117" t="s">
        <v>861</v>
      </c>
      <c r="D169" s="117" t="s">
        <v>77</v>
      </c>
      <c r="E169" s="117" t="s">
        <v>79</v>
      </c>
      <c r="F169" s="125">
        <v>46410.75</v>
      </c>
      <c r="G169" s="117" t="s">
        <v>83</v>
      </c>
      <c r="H169"/>
    </row>
    <row r="170" spans="1:8" x14ac:dyDescent="0.35">
      <c r="A170" s="51">
        <v>155</v>
      </c>
      <c r="B170" s="117">
        <v>153</v>
      </c>
      <c r="C170" s="117" t="s">
        <v>862</v>
      </c>
      <c r="D170" s="117" t="s">
        <v>51</v>
      </c>
      <c r="E170" s="117" t="s">
        <v>75</v>
      </c>
      <c r="F170" s="125">
        <v>46410.708333333336</v>
      </c>
      <c r="G170" s="117" t="s">
        <v>1155</v>
      </c>
      <c r="H170"/>
    </row>
    <row r="171" spans="1:8" x14ac:dyDescent="0.35">
      <c r="A171" s="52">
        <v>156</v>
      </c>
      <c r="B171" s="117">
        <v>154</v>
      </c>
      <c r="C171" s="117" t="s">
        <v>1054</v>
      </c>
      <c r="D171" s="117" t="s">
        <v>1033</v>
      </c>
      <c r="E171" s="117" t="s">
        <v>86</v>
      </c>
      <c r="F171" s="125">
        <v>46410.635416666664</v>
      </c>
      <c r="G171" s="117" t="s">
        <v>1155</v>
      </c>
      <c r="H171"/>
    </row>
    <row r="172" spans="1:8" x14ac:dyDescent="0.35">
      <c r="A172" s="48">
        <v>157</v>
      </c>
      <c r="B172" s="116">
        <v>154.5</v>
      </c>
      <c r="C172" s="115"/>
      <c r="D172" s="123" t="s">
        <v>1174</v>
      </c>
      <c r="E172" s="115"/>
      <c r="F172" s="124">
        <v>46415</v>
      </c>
      <c r="G172" s="115"/>
      <c r="H172"/>
    </row>
    <row r="173" spans="1:8" x14ac:dyDescent="0.35">
      <c r="A173" s="49">
        <v>158</v>
      </c>
      <c r="B173" s="118">
        <v>155</v>
      </c>
      <c r="C173" s="118" t="s">
        <v>171</v>
      </c>
      <c r="D173" s="118" t="s">
        <v>92</v>
      </c>
      <c r="E173" s="118" t="s">
        <v>95</v>
      </c>
      <c r="F173" s="126">
        <v>46418.75</v>
      </c>
      <c r="G173" s="118" t="s">
        <v>76</v>
      </c>
      <c r="H173"/>
    </row>
    <row r="174" spans="1:8" x14ac:dyDescent="0.35">
      <c r="A174" s="49">
        <v>159</v>
      </c>
      <c r="B174" s="118">
        <v>156</v>
      </c>
      <c r="C174" s="118" t="s">
        <v>172</v>
      </c>
      <c r="D174" s="118" t="s">
        <v>93</v>
      </c>
      <c r="E174" s="118" t="s">
        <v>98</v>
      </c>
      <c r="F174" s="126">
        <v>46417.583333333336</v>
      </c>
      <c r="G174" s="118" t="s">
        <v>83</v>
      </c>
      <c r="H174"/>
    </row>
    <row r="175" spans="1:8" x14ac:dyDescent="0.35">
      <c r="A175" s="50">
        <v>160</v>
      </c>
      <c r="B175" s="119">
        <v>157</v>
      </c>
      <c r="C175" s="119" t="s">
        <v>140</v>
      </c>
      <c r="D175" s="119" t="s">
        <v>67</v>
      </c>
      <c r="E175" s="119" t="s">
        <v>70</v>
      </c>
      <c r="F175" s="127">
        <v>46418.666666666664</v>
      </c>
      <c r="G175" s="119" t="s">
        <v>76</v>
      </c>
      <c r="H175"/>
    </row>
    <row r="176" spans="1:8" x14ac:dyDescent="0.35">
      <c r="A176" s="53"/>
      <c r="B176" s="119">
        <v>158</v>
      </c>
      <c r="C176" s="119" t="s">
        <v>141</v>
      </c>
      <c r="D176" s="119" t="s">
        <v>68</v>
      </c>
      <c r="E176" s="119" t="s">
        <v>97</v>
      </c>
      <c r="F176" s="127">
        <v>46417.833333333336</v>
      </c>
      <c r="G176" s="119" t="s">
        <v>83</v>
      </c>
      <c r="H176"/>
    </row>
    <row r="177" spans="1:8" x14ac:dyDescent="0.35">
      <c r="A177" s="50">
        <v>161</v>
      </c>
      <c r="B177" s="119">
        <v>159</v>
      </c>
      <c r="C177" s="119" t="s">
        <v>142</v>
      </c>
      <c r="D177" s="119" t="s">
        <v>71</v>
      </c>
      <c r="E177" s="119" t="s">
        <v>96</v>
      </c>
      <c r="F177" s="127">
        <v>46417.75</v>
      </c>
      <c r="G177" s="119" t="s">
        <v>83</v>
      </c>
      <c r="H177"/>
    </row>
    <row r="178" spans="1:8" x14ac:dyDescent="0.35">
      <c r="A178" s="50">
        <v>162</v>
      </c>
      <c r="B178" s="119">
        <v>160</v>
      </c>
      <c r="C178" s="119" t="s">
        <v>1056</v>
      </c>
      <c r="D178" s="119" t="s">
        <v>78</v>
      </c>
      <c r="E178" s="119" t="s">
        <v>74</v>
      </c>
      <c r="F178" s="127">
        <v>46417.791666666664</v>
      </c>
      <c r="G178" s="119" t="s">
        <v>80</v>
      </c>
      <c r="H178"/>
    </row>
    <row r="179" spans="1:8" x14ac:dyDescent="0.35">
      <c r="A179" s="51">
        <v>163</v>
      </c>
      <c r="B179" s="117">
        <v>161</v>
      </c>
      <c r="C179" s="117" t="s">
        <v>863</v>
      </c>
      <c r="D179" s="117" t="s">
        <v>1036</v>
      </c>
      <c r="E179" s="117" t="s">
        <v>73</v>
      </c>
      <c r="F179" s="125">
        <v>46368.708333333336</v>
      </c>
      <c r="G179" s="117" t="s">
        <v>797</v>
      </c>
      <c r="H179"/>
    </row>
    <row r="180" spans="1:8" x14ac:dyDescent="0.35">
      <c r="A180" s="51">
        <v>164</v>
      </c>
      <c r="B180" s="117">
        <v>162</v>
      </c>
      <c r="C180" s="117" t="s">
        <v>864</v>
      </c>
      <c r="D180" s="117" t="s">
        <v>796</v>
      </c>
      <c r="E180" s="117" t="s">
        <v>81</v>
      </c>
      <c r="F180" s="125">
        <v>46361.625</v>
      </c>
      <c r="G180" s="117" t="s">
        <v>1153</v>
      </c>
      <c r="H180"/>
    </row>
    <row r="181" spans="1:8" x14ac:dyDescent="0.35">
      <c r="A181" s="51">
        <v>165</v>
      </c>
      <c r="B181" s="117">
        <v>163</v>
      </c>
      <c r="C181" s="117" t="s">
        <v>865</v>
      </c>
      <c r="D181" s="117" t="s">
        <v>790</v>
      </c>
      <c r="E181" s="117" t="s">
        <v>1033</v>
      </c>
      <c r="F181" s="125">
        <v>46418.583333333336</v>
      </c>
      <c r="G181" s="117" t="s">
        <v>76</v>
      </c>
      <c r="H181"/>
    </row>
    <row r="182" spans="1:8" x14ac:dyDescent="0.35">
      <c r="A182" s="51">
        <v>166</v>
      </c>
      <c r="B182" s="117">
        <v>164</v>
      </c>
      <c r="C182" s="117" t="s">
        <v>866</v>
      </c>
      <c r="D182" s="117" t="s">
        <v>49</v>
      </c>
      <c r="E182" s="117" t="s">
        <v>86</v>
      </c>
      <c r="F182" s="125">
        <v>46417.666666666664</v>
      </c>
      <c r="G182" s="117" t="s">
        <v>83</v>
      </c>
      <c r="H182"/>
    </row>
    <row r="183" spans="1:8" x14ac:dyDescent="0.35">
      <c r="A183" s="52">
        <v>167</v>
      </c>
      <c r="B183" s="117">
        <v>165</v>
      </c>
      <c r="C183" s="117" t="s">
        <v>867</v>
      </c>
      <c r="D183" s="117" t="s">
        <v>77</v>
      </c>
      <c r="E183" s="117" t="s">
        <v>51</v>
      </c>
      <c r="F183" s="125">
        <v>46417.5</v>
      </c>
      <c r="G183" s="117" t="s">
        <v>83</v>
      </c>
      <c r="H183"/>
    </row>
    <row r="184" spans="1:8" x14ac:dyDescent="0.35">
      <c r="A184" s="48">
        <v>168</v>
      </c>
      <c r="B184" s="117">
        <v>166</v>
      </c>
      <c r="C184" s="117" t="s">
        <v>1057</v>
      </c>
      <c r="D184" s="117" t="s">
        <v>743</v>
      </c>
      <c r="E184" s="117" t="s">
        <v>79</v>
      </c>
      <c r="F184" s="125">
        <v>46417.864583333336</v>
      </c>
      <c r="G184" s="117" t="s">
        <v>80</v>
      </c>
      <c r="H184"/>
    </row>
    <row r="185" spans="1:8" x14ac:dyDescent="0.35">
      <c r="A185" s="49">
        <v>169</v>
      </c>
      <c r="B185" s="116">
        <v>166.5</v>
      </c>
      <c r="C185" s="115"/>
      <c r="D185" s="123" t="s">
        <v>1175</v>
      </c>
      <c r="E185" s="115"/>
      <c r="F185" s="124">
        <v>46429</v>
      </c>
      <c r="G185" s="115"/>
      <c r="H185"/>
    </row>
    <row r="186" spans="1:8" x14ac:dyDescent="0.35">
      <c r="A186" s="53"/>
      <c r="B186" s="121">
        <v>167</v>
      </c>
      <c r="C186" s="121" t="s">
        <v>153</v>
      </c>
      <c r="D186" s="122"/>
      <c r="E186" s="122"/>
      <c r="F186" s="129"/>
      <c r="G186" s="122"/>
      <c r="H186"/>
    </row>
    <row r="187" spans="1:8" x14ac:dyDescent="0.35">
      <c r="A187" s="49">
        <v>170</v>
      </c>
      <c r="B187" s="121">
        <v>168</v>
      </c>
      <c r="C187" s="121" t="s">
        <v>154</v>
      </c>
      <c r="D187" s="122"/>
      <c r="E187" s="122"/>
      <c r="F187" s="129"/>
      <c r="G187" s="122"/>
      <c r="H187"/>
    </row>
    <row r="188" spans="1:8" x14ac:dyDescent="0.35">
      <c r="A188" s="50">
        <v>171</v>
      </c>
      <c r="B188" s="121">
        <v>169</v>
      </c>
      <c r="C188" s="121" t="s">
        <v>155</v>
      </c>
      <c r="D188" s="122"/>
      <c r="E188" s="122"/>
      <c r="F188" s="129"/>
      <c r="G188" s="122"/>
      <c r="H188"/>
    </row>
    <row r="189" spans="1:8" x14ac:dyDescent="0.35">
      <c r="A189" s="50">
        <v>172</v>
      </c>
      <c r="B189" s="121">
        <v>170</v>
      </c>
      <c r="C189" s="121" t="s">
        <v>156</v>
      </c>
      <c r="D189" s="122"/>
      <c r="E189" s="122"/>
      <c r="F189" s="129"/>
      <c r="G189" s="122"/>
      <c r="H189"/>
    </row>
    <row r="190" spans="1:8" x14ac:dyDescent="0.35">
      <c r="A190" s="50">
        <v>173</v>
      </c>
      <c r="B190" s="121">
        <v>171</v>
      </c>
      <c r="C190" s="121" t="s">
        <v>157</v>
      </c>
      <c r="D190" s="122"/>
      <c r="E190" s="122"/>
      <c r="F190" s="129"/>
      <c r="G190" s="122"/>
      <c r="H190"/>
    </row>
    <row r="191" spans="1:8" x14ac:dyDescent="0.35">
      <c r="A191" s="51">
        <v>174</v>
      </c>
      <c r="B191" s="121">
        <v>172</v>
      </c>
      <c r="C191" s="121" t="s">
        <v>158</v>
      </c>
      <c r="D191" s="122"/>
      <c r="E191" s="122"/>
      <c r="F191" s="129"/>
      <c r="G191" s="122"/>
      <c r="H191"/>
    </row>
    <row r="192" spans="1:8" x14ac:dyDescent="0.35">
      <c r="A192" s="51">
        <v>175</v>
      </c>
      <c r="B192" s="121">
        <v>173</v>
      </c>
      <c r="C192" s="121" t="s">
        <v>159</v>
      </c>
      <c r="D192" s="122"/>
      <c r="E192" s="122"/>
      <c r="F192" s="129"/>
      <c r="G192" s="122"/>
      <c r="H192"/>
    </row>
    <row r="193" spans="1:8" x14ac:dyDescent="0.35">
      <c r="A193" s="51">
        <v>176</v>
      </c>
      <c r="B193" s="121">
        <v>174</v>
      </c>
      <c r="C193" s="121" t="s">
        <v>160</v>
      </c>
      <c r="D193" s="122"/>
      <c r="E193" s="122"/>
      <c r="F193" s="129"/>
      <c r="G193" s="122"/>
      <c r="H193"/>
    </row>
    <row r="194" spans="1:8" x14ac:dyDescent="0.35">
      <c r="A194" s="51">
        <v>177</v>
      </c>
      <c r="B194" s="117">
        <v>175</v>
      </c>
      <c r="C194" s="117" t="s">
        <v>868</v>
      </c>
      <c r="D194" s="117" t="s">
        <v>75</v>
      </c>
      <c r="E194" s="117" t="s">
        <v>1036</v>
      </c>
      <c r="F194" s="125">
        <v>46432.75</v>
      </c>
      <c r="G194" s="117" t="s">
        <v>76</v>
      </c>
      <c r="H194"/>
    </row>
    <row r="195" spans="1:8" x14ac:dyDescent="0.35">
      <c r="A195" s="52">
        <v>178</v>
      </c>
      <c r="B195" s="117">
        <v>176</v>
      </c>
      <c r="C195" s="117" t="s">
        <v>869</v>
      </c>
      <c r="D195" s="117" t="s">
        <v>790</v>
      </c>
      <c r="E195" s="117" t="s">
        <v>743</v>
      </c>
      <c r="F195" s="125">
        <v>46432.666666666664</v>
      </c>
      <c r="G195" s="117" t="s">
        <v>76</v>
      </c>
      <c r="H195"/>
    </row>
    <row r="196" spans="1:8" x14ac:dyDescent="0.35">
      <c r="A196" s="48">
        <v>179</v>
      </c>
      <c r="B196" s="117">
        <v>177</v>
      </c>
      <c r="C196" s="117" t="s">
        <v>870</v>
      </c>
      <c r="D196" s="117" t="s">
        <v>86</v>
      </c>
      <c r="E196" s="117" t="s">
        <v>796</v>
      </c>
      <c r="F196" s="125">
        <v>46431.708333333336</v>
      </c>
      <c r="G196" s="117" t="s">
        <v>1153</v>
      </c>
      <c r="H196"/>
    </row>
    <row r="197" spans="1:8" x14ac:dyDescent="0.35">
      <c r="A197" s="49">
        <v>180</v>
      </c>
      <c r="B197" s="117">
        <v>178</v>
      </c>
      <c r="C197" s="117" t="s">
        <v>871</v>
      </c>
      <c r="D197" s="117" t="s">
        <v>49</v>
      </c>
      <c r="E197" s="117" t="s">
        <v>73</v>
      </c>
      <c r="F197" s="125">
        <v>46431.666666666664</v>
      </c>
      <c r="G197" s="117" t="s">
        <v>83</v>
      </c>
      <c r="H197"/>
    </row>
    <row r="198" spans="1:8" x14ac:dyDescent="0.35">
      <c r="A198" s="49">
        <v>181</v>
      </c>
      <c r="B198" s="117">
        <v>179</v>
      </c>
      <c r="C198" s="117" t="s">
        <v>872</v>
      </c>
      <c r="D198" s="117" t="s">
        <v>77</v>
      </c>
      <c r="E198" s="117" t="s">
        <v>81</v>
      </c>
      <c r="F198" s="125">
        <v>46431.583333333336</v>
      </c>
      <c r="G198" s="117" t="s">
        <v>83</v>
      </c>
      <c r="H198"/>
    </row>
    <row r="199" spans="1:8" x14ac:dyDescent="0.35">
      <c r="A199" s="50">
        <v>182</v>
      </c>
      <c r="B199" s="117">
        <v>180</v>
      </c>
      <c r="C199" s="117" t="s">
        <v>1058</v>
      </c>
      <c r="D199" s="117" t="s">
        <v>51</v>
      </c>
      <c r="E199" s="117" t="s">
        <v>1033</v>
      </c>
      <c r="F199" s="125">
        <v>46431.791666666664</v>
      </c>
      <c r="G199" s="117" t="s">
        <v>1155</v>
      </c>
      <c r="H199"/>
    </row>
    <row r="200" spans="1:8" x14ac:dyDescent="0.35">
      <c r="A200" s="50">
        <v>183</v>
      </c>
      <c r="B200" s="116">
        <v>180.5</v>
      </c>
      <c r="C200" s="115"/>
      <c r="D200" s="123" t="s">
        <v>1176</v>
      </c>
      <c r="E200" s="115"/>
      <c r="F200" s="124">
        <v>46436</v>
      </c>
      <c r="G200" s="115"/>
      <c r="H200"/>
    </row>
    <row r="201" spans="1:8" x14ac:dyDescent="0.35">
      <c r="A201" s="50">
        <v>184</v>
      </c>
      <c r="B201" s="118">
        <v>181</v>
      </c>
      <c r="C201" s="118" t="s">
        <v>180</v>
      </c>
      <c r="D201" s="118" t="s">
        <v>98</v>
      </c>
      <c r="E201" s="118" t="s">
        <v>92</v>
      </c>
      <c r="F201" s="126">
        <v>46439.791666666664</v>
      </c>
      <c r="G201" s="118" t="s">
        <v>87</v>
      </c>
      <c r="H201"/>
    </row>
    <row r="202" spans="1:8" x14ac:dyDescent="0.35">
      <c r="A202" s="51">
        <v>185</v>
      </c>
      <c r="B202" s="118">
        <v>182</v>
      </c>
      <c r="C202" s="118" t="s">
        <v>181</v>
      </c>
      <c r="D202" s="118" t="s">
        <v>93</v>
      </c>
      <c r="E202" s="118" t="s">
        <v>1039</v>
      </c>
      <c r="F202" s="126">
        <v>46438.864583333336</v>
      </c>
      <c r="G202" s="118" t="s">
        <v>83</v>
      </c>
      <c r="H202"/>
    </row>
    <row r="203" spans="1:8" x14ac:dyDescent="0.35">
      <c r="A203" s="51">
        <v>186</v>
      </c>
      <c r="B203" s="119">
        <v>183</v>
      </c>
      <c r="C203" s="119" t="s">
        <v>145</v>
      </c>
      <c r="D203" s="119" t="s">
        <v>74</v>
      </c>
      <c r="E203" s="119" t="s">
        <v>96</v>
      </c>
      <c r="F203" s="127">
        <v>46439.625</v>
      </c>
      <c r="G203" s="119" t="s">
        <v>87</v>
      </c>
      <c r="H203"/>
    </row>
    <row r="204" spans="1:8" x14ac:dyDescent="0.35">
      <c r="A204" s="51">
        <v>187</v>
      </c>
      <c r="B204" s="119">
        <v>184</v>
      </c>
      <c r="C204" s="119" t="s">
        <v>146</v>
      </c>
      <c r="D204" s="119" t="s">
        <v>71</v>
      </c>
      <c r="E204" s="119" t="s">
        <v>68</v>
      </c>
      <c r="F204" s="127">
        <v>46438.78125</v>
      </c>
      <c r="G204" s="119" t="s">
        <v>83</v>
      </c>
      <c r="H204"/>
    </row>
    <row r="205" spans="1:8" x14ac:dyDescent="0.35">
      <c r="A205" s="51">
        <v>188</v>
      </c>
      <c r="B205" s="119">
        <v>185</v>
      </c>
      <c r="C205" s="119" t="s">
        <v>147</v>
      </c>
      <c r="D205" s="119" t="s">
        <v>70</v>
      </c>
      <c r="E205" s="119" t="s">
        <v>97</v>
      </c>
      <c r="F205" s="127">
        <v>46438.833333333336</v>
      </c>
      <c r="G205" s="119" t="s">
        <v>1155</v>
      </c>
      <c r="H205"/>
    </row>
    <row r="206" spans="1:8" x14ac:dyDescent="0.35">
      <c r="A206" s="48">
        <v>189</v>
      </c>
      <c r="B206" s="119">
        <v>186</v>
      </c>
      <c r="C206" s="119" t="s">
        <v>1060</v>
      </c>
      <c r="D206" s="119" t="s">
        <v>78</v>
      </c>
      <c r="E206" s="119" t="s">
        <v>67</v>
      </c>
      <c r="F206" s="127">
        <v>46438.875</v>
      </c>
      <c r="G206" s="119" t="s">
        <v>80</v>
      </c>
      <c r="H206"/>
    </row>
    <row r="207" spans="1:8" x14ac:dyDescent="0.35">
      <c r="A207" s="53">
        <v>190</v>
      </c>
      <c r="B207" s="117">
        <v>187</v>
      </c>
      <c r="C207" s="117" t="s">
        <v>873</v>
      </c>
      <c r="D207" s="117" t="s">
        <v>73</v>
      </c>
      <c r="E207" s="117" t="s">
        <v>790</v>
      </c>
      <c r="F207" s="125">
        <v>46438.666666666664</v>
      </c>
      <c r="G207" s="117" t="s">
        <v>1154</v>
      </c>
      <c r="H207"/>
    </row>
    <row r="208" spans="1:8" x14ac:dyDescent="0.35">
      <c r="A208" s="53">
        <v>191</v>
      </c>
      <c r="B208" s="117">
        <v>188</v>
      </c>
      <c r="C208" s="117" t="s">
        <v>874</v>
      </c>
      <c r="D208" s="117" t="s">
        <v>79</v>
      </c>
      <c r="E208" s="117" t="s">
        <v>75</v>
      </c>
      <c r="F208" s="125">
        <v>46439.708333333336</v>
      </c>
      <c r="G208" s="117" t="s">
        <v>87</v>
      </c>
      <c r="H208"/>
    </row>
    <row r="209" spans="1:8" x14ac:dyDescent="0.35">
      <c r="A209" s="53">
        <v>192</v>
      </c>
      <c r="B209" s="117">
        <v>189</v>
      </c>
      <c r="C209" s="117" t="s">
        <v>875</v>
      </c>
      <c r="D209" s="117" t="s">
        <v>77</v>
      </c>
      <c r="E209" s="117" t="s">
        <v>49</v>
      </c>
      <c r="F209" s="125">
        <v>46438.697916666664</v>
      </c>
      <c r="G209" s="117" t="s">
        <v>83</v>
      </c>
      <c r="H209"/>
    </row>
    <row r="210" spans="1:8" x14ac:dyDescent="0.35">
      <c r="A210" s="53">
        <v>193</v>
      </c>
      <c r="B210" s="117">
        <v>190</v>
      </c>
      <c r="C210" s="117" t="s">
        <v>876</v>
      </c>
      <c r="D210" s="117" t="s">
        <v>51</v>
      </c>
      <c r="E210" s="117" t="s">
        <v>1036</v>
      </c>
      <c r="F210" s="125">
        <v>46438.75</v>
      </c>
      <c r="G210" s="117" t="s">
        <v>1155</v>
      </c>
      <c r="H210"/>
    </row>
    <row r="211" spans="1:8" x14ac:dyDescent="0.35">
      <c r="A211" s="53"/>
      <c r="B211" s="117">
        <v>191</v>
      </c>
      <c r="C211" s="117" t="s">
        <v>877</v>
      </c>
      <c r="D211" s="117" t="s">
        <v>1033</v>
      </c>
      <c r="E211" s="117" t="s">
        <v>796</v>
      </c>
      <c r="F211" s="125">
        <v>46355.708333333336</v>
      </c>
      <c r="G211" s="117" t="s">
        <v>1210</v>
      </c>
      <c r="H211"/>
    </row>
    <row r="212" spans="1:8" x14ac:dyDescent="0.35">
      <c r="A212" s="53"/>
      <c r="B212" s="117">
        <v>192</v>
      </c>
      <c r="C212" s="117" t="s">
        <v>1059</v>
      </c>
      <c r="D212" s="117" t="s">
        <v>743</v>
      </c>
      <c r="E212" s="117" t="s">
        <v>86</v>
      </c>
      <c r="F212" s="125">
        <v>46438.791666666664</v>
      </c>
      <c r="G212" s="117" t="s">
        <v>80</v>
      </c>
      <c r="H212"/>
    </row>
    <row r="213" spans="1:8" x14ac:dyDescent="0.35">
      <c r="A213" s="48">
        <v>195</v>
      </c>
      <c r="B213" s="116">
        <v>192.5</v>
      </c>
      <c r="C213" s="115"/>
      <c r="D213" s="123" t="s">
        <v>1177</v>
      </c>
      <c r="E213" s="115"/>
      <c r="F213" s="124">
        <v>46443</v>
      </c>
      <c r="G213" s="115"/>
      <c r="H213"/>
    </row>
    <row r="214" spans="1:8" x14ac:dyDescent="0.35">
      <c r="A214" s="49">
        <v>196</v>
      </c>
      <c r="B214" s="118">
        <v>193</v>
      </c>
      <c r="C214" s="118" t="s">
        <v>182</v>
      </c>
      <c r="D214" s="118" t="s">
        <v>1039</v>
      </c>
      <c r="E214" s="118" t="s">
        <v>98</v>
      </c>
      <c r="F214" s="126">
        <v>46445.791666666664</v>
      </c>
      <c r="G214" s="118" t="s">
        <v>797</v>
      </c>
      <c r="H214"/>
    </row>
    <row r="215" spans="1:8" x14ac:dyDescent="0.35">
      <c r="A215" s="49">
        <v>197</v>
      </c>
      <c r="B215" s="118">
        <v>194</v>
      </c>
      <c r="C215" s="118" t="s">
        <v>183</v>
      </c>
      <c r="D215" s="118" t="s">
        <v>93</v>
      </c>
      <c r="E215" s="118" t="s">
        <v>95</v>
      </c>
      <c r="F215" s="126">
        <v>46445.833333333336</v>
      </c>
      <c r="G215" s="118" t="s">
        <v>83</v>
      </c>
      <c r="H215"/>
    </row>
    <row r="216" spans="1:8" x14ac:dyDescent="0.35">
      <c r="A216" s="50">
        <v>198</v>
      </c>
      <c r="B216" s="119">
        <v>195</v>
      </c>
      <c r="C216" s="119" t="s">
        <v>150</v>
      </c>
      <c r="D216" s="119" t="s">
        <v>96</v>
      </c>
      <c r="E216" s="119" t="s">
        <v>70</v>
      </c>
      <c r="F216" s="127">
        <v>46445.75</v>
      </c>
      <c r="G216" s="119" t="s">
        <v>784</v>
      </c>
      <c r="H216"/>
    </row>
    <row r="217" spans="1:8" x14ac:dyDescent="0.35">
      <c r="A217" s="50">
        <v>199</v>
      </c>
      <c r="B217" s="119">
        <v>196</v>
      </c>
      <c r="C217" s="119" t="s">
        <v>151</v>
      </c>
      <c r="D217" s="119" t="s">
        <v>97</v>
      </c>
      <c r="E217" s="119" t="s">
        <v>67</v>
      </c>
      <c r="F217" s="127">
        <v>46446.791666666664</v>
      </c>
      <c r="G217" s="119" t="s">
        <v>1030</v>
      </c>
      <c r="H217"/>
    </row>
    <row r="218" spans="1:8" x14ac:dyDescent="0.35">
      <c r="A218" s="50">
        <v>200</v>
      </c>
      <c r="B218" s="119">
        <v>197</v>
      </c>
      <c r="C218" s="119" t="s">
        <v>152</v>
      </c>
      <c r="D218" s="119" t="s">
        <v>68</v>
      </c>
      <c r="E218" s="119" t="s">
        <v>74</v>
      </c>
      <c r="F218" s="127">
        <v>46445.666666666664</v>
      </c>
      <c r="G218" s="119" t="s">
        <v>83</v>
      </c>
      <c r="H218"/>
    </row>
    <row r="219" spans="1:8" x14ac:dyDescent="0.35">
      <c r="A219" s="51">
        <v>201</v>
      </c>
      <c r="B219" s="119">
        <v>198</v>
      </c>
      <c r="C219" s="119" t="s">
        <v>1062</v>
      </c>
      <c r="D219" s="119" t="s">
        <v>71</v>
      </c>
      <c r="E219" s="119" t="s">
        <v>78</v>
      </c>
      <c r="F219" s="127">
        <v>46445.75</v>
      </c>
      <c r="G219" s="119" t="s">
        <v>83</v>
      </c>
      <c r="H219"/>
    </row>
    <row r="220" spans="1:8" x14ac:dyDescent="0.35">
      <c r="A220" s="51">
        <v>202</v>
      </c>
      <c r="B220" s="117">
        <v>199</v>
      </c>
      <c r="C220" s="117" t="s">
        <v>878</v>
      </c>
      <c r="D220" s="117" t="s">
        <v>1036</v>
      </c>
      <c r="E220" s="117" t="s">
        <v>790</v>
      </c>
      <c r="F220" s="125">
        <v>46445.697916666664</v>
      </c>
      <c r="G220" s="117" t="s">
        <v>797</v>
      </c>
      <c r="H220"/>
    </row>
    <row r="221" spans="1:8" x14ac:dyDescent="0.35">
      <c r="A221" s="51">
        <v>203</v>
      </c>
      <c r="B221" s="117">
        <v>200</v>
      </c>
      <c r="C221" s="117" t="s">
        <v>879</v>
      </c>
      <c r="D221" s="117" t="s">
        <v>796</v>
      </c>
      <c r="E221" s="117" t="s">
        <v>75</v>
      </c>
      <c r="F221" s="125">
        <v>46417.666666666664</v>
      </c>
      <c r="G221" s="117" t="s">
        <v>1153</v>
      </c>
      <c r="H221"/>
    </row>
    <row r="222" spans="1:8" x14ac:dyDescent="0.35">
      <c r="A222" s="51">
        <v>204</v>
      </c>
      <c r="B222" s="117">
        <v>201</v>
      </c>
      <c r="C222" s="117" t="s">
        <v>880</v>
      </c>
      <c r="D222" s="117" t="s">
        <v>86</v>
      </c>
      <c r="E222" s="117" t="s">
        <v>51</v>
      </c>
      <c r="F222" s="125">
        <v>46445.666666666664</v>
      </c>
      <c r="G222" s="117" t="s">
        <v>784</v>
      </c>
      <c r="H222"/>
    </row>
    <row r="223" spans="1:8" x14ac:dyDescent="0.35">
      <c r="A223" s="53"/>
      <c r="B223" s="117">
        <v>202</v>
      </c>
      <c r="C223" s="117" t="s">
        <v>881</v>
      </c>
      <c r="D223" s="117" t="s">
        <v>81</v>
      </c>
      <c r="E223" s="117" t="s">
        <v>1033</v>
      </c>
      <c r="F223" s="125">
        <v>46446.708333333336</v>
      </c>
      <c r="G223" s="117" t="s">
        <v>1030</v>
      </c>
      <c r="H223"/>
    </row>
    <row r="224" spans="1:8" x14ac:dyDescent="0.35">
      <c r="A224" s="52">
        <v>205</v>
      </c>
      <c r="B224" s="117">
        <v>203</v>
      </c>
      <c r="C224" s="117" t="s">
        <v>882</v>
      </c>
      <c r="D224" s="117" t="s">
        <v>49</v>
      </c>
      <c r="E224" s="117" t="s">
        <v>79</v>
      </c>
      <c r="F224" s="125">
        <v>46445.583333333336</v>
      </c>
      <c r="G224" s="117" t="s">
        <v>83</v>
      </c>
      <c r="H224"/>
    </row>
    <row r="225" spans="1:8" x14ac:dyDescent="0.35">
      <c r="A225" s="48">
        <v>206</v>
      </c>
      <c r="B225" s="117">
        <v>204</v>
      </c>
      <c r="C225" s="117" t="s">
        <v>1061</v>
      </c>
      <c r="D225" s="117" t="s">
        <v>77</v>
      </c>
      <c r="E225" s="117" t="s">
        <v>73</v>
      </c>
      <c r="F225" s="125">
        <v>46445.5</v>
      </c>
      <c r="G225" s="117" t="s">
        <v>83</v>
      </c>
      <c r="H225"/>
    </row>
    <row r="226" spans="1:8" x14ac:dyDescent="0.35">
      <c r="A226" s="49">
        <v>207</v>
      </c>
      <c r="B226" s="116">
        <v>204.5</v>
      </c>
      <c r="C226" s="115"/>
      <c r="D226" s="123" t="s">
        <v>1178</v>
      </c>
      <c r="E226" s="115"/>
      <c r="F226" s="124">
        <v>46450</v>
      </c>
      <c r="G226" s="115"/>
      <c r="H226"/>
    </row>
    <row r="227" spans="1:8" x14ac:dyDescent="0.35">
      <c r="A227" s="49">
        <v>208</v>
      </c>
      <c r="B227" s="118">
        <v>205</v>
      </c>
      <c r="C227" s="118" t="s">
        <v>184</v>
      </c>
      <c r="D227" s="118" t="s">
        <v>92</v>
      </c>
      <c r="E227" s="118" t="s">
        <v>1039</v>
      </c>
      <c r="F227" s="126">
        <v>46452.75</v>
      </c>
      <c r="G227" s="118" t="s">
        <v>76</v>
      </c>
      <c r="H227"/>
    </row>
    <row r="228" spans="1:8" x14ac:dyDescent="0.35">
      <c r="A228" s="50">
        <v>209</v>
      </c>
      <c r="B228" s="118">
        <v>206</v>
      </c>
      <c r="C228" s="118" t="s">
        <v>185</v>
      </c>
      <c r="D228" s="118" t="s">
        <v>95</v>
      </c>
      <c r="E228" s="118" t="s">
        <v>98</v>
      </c>
      <c r="F228" s="126">
        <v>46452.854166666664</v>
      </c>
      <c r="G228" s="118" t="s">
        <v>1155</v>
      </c>
      <c r="H228"/>
    </row>
    <row r="229" spans="1:8" x14ac:dyDescent="0.35">
      <c r="A229" s="50">
        <v>210</v>
      </c>
      <c r="B229" s="119">
        <v>207</v>
      </c>
      <c r="C229" s="119" t="s">
        <v>163</v>
      </c>
      <c r="D229" s="119" t="s">
        <v>67</v>
      </c>
      <c r="E229" s="119" t="s">
        <v>74</v>
      </c>
      <c r="F229" s="127">
        <v>46453.791666666664</v>
      </c>
      <c r="G229" s="119" t="s">
        <v>76</v>
      </c>
      <c r="H229"/>
    </row>
    <row r="230" spans="1:8" x14ac:dyDescent="0.35">
      <c r="A230" s="50">
        <v>211</v>
      </c>
      <c r="B230" s="119">
        <v>208</v>
      </c>
      <c r="C230" s="119" t="s">
        <v>164</v>
      </c>
      <c r="D230" s="119" t="s">
        <v>68</v>
      </c>
      <c r="E230" s="119" t="s">
        <v>96</v>
      </c>
      <c r="F230" s="127">
        <v>46452.833333333336</v>
      </c>
      <c r="G230" s="119" t="s">
        <v>83</v>
      </c>
      <c r="H230"/>
    </row>
    <row r="231" spans="1:8" x14ac:dyDescent="0.35">
      <c r="A231" s="51">
        <v>212</v>
      </c>
      <c r="B231" s="119">
        <v>209</v>
      </c>
      <c r="C231" s="119" t="s">
        <v>165</v>
      </c>
      <c r="D231" s="119" t="s">
        <v>71</v>
      </c>
      <c r="E231" s="119" t="s">
        <v>70</v>
      </c>
      <c r="F231" s="127">
        <v>46452.75</v>
      </c>
      <c r="G231" s="119" t="s">
        <v>83</v>
      </c>
      <c r="H231"/>
    </row>
    <row r="232" spans="1:8" x14ac:dyDescent="0.35">
      <c r="A232" s="51">
        <v>213</v>
      </c>
      <c r="B232" s="119">
        <v>210</v>
      </c>
      <c r="C232" s="119" t="s">
        <v>1065</v>
      </c>
      <c r="D232" s="119" t="s">
        <v>78</v>
      </c>
      <c r="E232" s="119" t="s">
        <v>97</v>
      </c>
      <c r="F232" s="127">
        <v>46453.864583333336</v>
      </c>
      <c r="G232" s="119" t="s">
        <v>80</v>
      </c>
      <c r="H232"/>
    </row>
    <row r="233" spans="1:8" x14ac:dyDescent="0.35">
      <c r="A233" s="51">
        <v>214</v>
      </c>
      <c r="B233" s="117">
        <v>211</v>
      </c>
      <c r="C233" s="117" t="s">
        <v>883</v>
      </c>
      <c r="D233" s="117" t="s">
        <v>75</v>
      </c>
      <c r="E233" s="117" t="s">
        <v>1033</v>
      </c>
      <c r="F233" s="125">
        <v>46453.708333333336</v>
      </c>
      <c r="G233" s="117" t="s">
        <v>76</v>
      </c>
      <c r="H233"/>
    </row>
    <row r="234" spans="1:8" x14ac:dyDescent="0.35">
      <c r="A234" s="51">
        <v>215</v>
      </c>
      <c r="B234" s="117">
        <v>212</v>
      </c>
      <c r="C234" s="117" t="s">
        <v>884</v>
      </c>
      <c r="D234" s="117" t="s">
        <v>790</v>
      </c>
      <c r="E234" s="117" t="s">
        <v>86</v>
      </c>
      <c r="F234" s="125">
        <v>46452.666666666664</v>
      </c>
      <c r="G234" s="117" t="s">
        <v>76</v>
      </c>
      <c r="H234"/>
    </row>
    <row r="235" spans="1:8" x14ac:dyDescent="0.35">
      <c r="A235" s="53"/>
      <c r="B235" s="117">
        <v>213</v>
      </c>
      <c r="C235" s="117" t="s">
        <v>885</v>
      </c>
      <c r="D235" s="117" t="s">
        <v>73</v>
      </c>
      <c r="E235" s="117" t="s">
        <v>79</v>
      </c>
      <c r="F235" s="125">
        <v>46452.75</v>
      </c>
      <c r="G235" s="117" t="s">
        <v>1154</v>
      </c>
      <c r="H235"/>
    </row>
    <row r="236" spans="1:8" x14ac:dyDescent="0.35">
      <c r="A236" s="52">
        <v>216</v>
      </c>
      <c r="B236" s="117">
        <v>214</v>
      </c>
      <c r="C236" s="117" t="s">
        <v>886</v>
      </c>
      <c r="D236" s="117" t="s">
        <v>49</v>
      </c>
      <c r="E236" s="117" t="s">
        <v>796</v>
      </c>
      <c r="F236" s="125">
        <v>46334.666666666664</v>
      </c>
      <c r="G236" s="117" t="s">
        <v>1153</v>
      </c>
      <c r="H236"/>
    </row>
    <row r="237" spans="1:8" x14ac:dyDescent="0.35">
      <c r="A237" s="48">
        <v>217</v>
      </c>
      <c r="B237" s="117">
        <v>215</v>
      </c>
      <c r="C237" s="117" t="s">
        <v>887</v>
      </c>
      <c r="D237" s="117" t="s">
        <v>77</v>
      </c>
      <c r="E237" s="117" t="s">
        <v>1036</v>
      </c>
      <c r="F237" s="125">
        <v>46452.583333333336</v>
      </c>
      <c r="G237" s="117" t="s">
        <v>83</v>
      </c>
      <c r="H237"/>
    </row>
    <row r="238" spans="1:8" x14ac:dyDescent="0.35">
      <c r="A238" s="49">
        <v>218</v>
      </c>
      <c r="B238" s="117">
        <v>216</v>
      </c>
      <c r="C238" s="117" t="s">
        <v>1064</v>
      </c>
      <c r="D238" s="117" t="s">
        <v>743</v>
      </c>
      <c r="E238" s="117" t="s">
        <v>81</v>
      </c>
      <c r="F238" s="125">
        <v>46453.791666666664</v>
      </c>
      <c r="G238" s="117" t="s">
        <v>80</v>
      </c>
      <c r="H238"/>
    </row>
    <row r="239" spans="1:8" x14ac:dyDescent="0.35">
      <c r="A239" s="49">
        <v>219</v>
      </c>
      <c r="B239" s="116">
        <v>216.5</v>
      </c>
      <c r="C239" s="115"/>
      <c r="D239" s="123" t="s">
        <v>1179</v>
      </c>
      <c r="E239" s="115"/>
      <c r="F239" s="124">
        <v>46457</v>
      </c>
      <c r="G239" s="115"/>
      <c r="H239"/>
    </row>
    <row r="240" spans="1:8" x14ac:dyDescent="0.35">
      <c r="A240" s="50">
        <v>220</v>
      </c>
      <c r="B240" s="118">
        <v>217</v>
      </c>
      <c r="C240" s="118" t="s">
        <v>1069</v>
      </c>
      <c r="D240" s="118" t="s">
        <v>98</v>
      </c>
      <c r="E240" s="118" t="s">
        <v>1039</v>
      </c>
      <c r="F240" s="126">
        <v>46460.791666666664</v>
      </c>
      <c r="G240" s="118" t="s">
        <v>87</v>
      </c>
      <c r="H240"/>
    </row>
    <row r="241" spans="1:8" x14ac:dyDescent="0.35">
      <c r="A241" s="50">
        <v>221</v>
      </c>
      <c r="B241" s="118">
        <v>218</v>
      </c>
      <c r="C241" s="118" t="s">
        <v>1068</v>
      </c>
      <c r="D241" s="118" t="s">
        <v>93</v>
      </c>
      <c r="E241" s="118" t="s">
        <v>95</v>
      </c>
      <c r="F241" s="126">
        <v>46459.833333333336</v>
      </c>
      <c r="G241" s="118" t="s">
        <v>83</v>
      </c>
      <c r="H241"/>
    </row>
    <row r="242" spans="1:8" x14ac:dyDescent="0.35">
      <c r="A242" s="50">
        <v>222</v>
      </c>
      <c r="B242" s="119">
        <v>219</v>
      </c>
      <c r="C242" s="119" t="s">
        <v>168</v>
      </c>
      <c r="D242" s="119" t="s">
        <v>96</v>
      </c>
      <c r="E242" s="119" t="s">
        <v>78</v>
      </c>
      <c r="F242" s="127">
        <v>46460.666666666664</v>
      </c>
      <c r="G242" s="119" t="s">
        <v>784</v>
      </c>
      <c r="H242"/>
    </row>
    <row r="243" spans="1:8" x14ac:dyDescent="0.35">
      <c r="A243" s="51">
        <v>223</v>
      </c>
      <c r="B243" s="119">
        <v>220</v>
      </c>
      <c r="C243" s="119" t="s">
        <v>169</v>
      </c>
      <c r="D243" s="119" t="s">
        <v>74</v>
      </c>
      <c r="E243" s="119" t="s">
        <v>97</v>
      </c>
      <c r="F243" s="127">
        <v>46460.875</v>
      </c>
      <c r="G243" s="119" t="s">
        <v>87</v>
      </c>
      <c r="H243"/>
    </row>
    <row r="244" spans="1:8" x14ac:dyDescent="0.35">
      <c r="A244" s="51">
        <v>224</v>
      </c>
      <c r="B244" s="119">
        <v>221</v>
      </c>
      <c r="C244" s="119" t="s">
        <v>170</v>
      </c>
      <c r="D244" s="119" t="s">
        <v>68</v>
      </c>
      <c r="E244" s="119" t="s">
        <v>70</v>
      </c>
      <c r="F244" s="127">
        <v>46459.75</v>
      </c>
      <c r="G244" s="119" t="s">
        <v>83</v>
      </c>
      <c r="H244"/>
    </row>
    <row r="245" spans="1:8" x14ac:dyDescent="0.35">
      <c r="A245" s="51">
        <v>225</v>
      </c>
      <c r="B245" s="119">
        <v>222</v>
      </c>
      <c r="C245" s="119" t="s">
        <v>1066</v>
      </c>
      <c r="D245" s="119" t="s">
        <v>71</v>
      </c>
      <c r="E245" s="119" t="s">
        <v>67</v>
      </c>
      <c r="F245" s="127">
        <v>46459.583333333336</v>
      </c>
      <c r="G245" s="119" t="s">
        <v>83</v>
      </c>
      <c r="H245"/>
    </row>
    <row r="246" spans="1:8" x14ac:dyDescent="0.35">
      <c r="A246" s="51">
        <v>226</v>
      </c>
      <c r="B246" s="117">
        <v>223</v>
      </c>
      <c r="C246" s="117" t="s">
        <v>888</v>
      </c>
      <c r="D246" s="117" t="s">
        <v>1036</v>
      </c>
      <c r="E246" s="117" t="s">
        <v>86</v>
      </c>
      <c r="F246" s="125">
        <v>46459.770833333336</v>
      </c>
      <c r="G246" s="117" t="s">
        <v>797</v>
      </c>
      <c r="H246"/>
    </row>
    <row r="247" spans="1:8" x14ac:dyDescent="0.35">
      <c r="A247" s="52">
        <v>227</v>
      </c>
      <c r="B247" s="117">
        <v>224</v>
      </c>
      <c r="C247" s="117" t="s">
        <v>889</v>
      </c>
      <c r="D247" s="117" t="s">
        <v>796</v>
      </c>
      <c r="E247" s="117" t="s">
        <v>51</v>
      </c>
      <c r="F247" s="125">
        <v>46355.5</v>
      </c>
      <c r="G247" s="117" t="s">
        <v>1153</v>
      </c>
      <c r="H247"/>
    </row>
    <row r="248" spans="1:8" x14ac:dyDescent="0.35">
      <c r="A248" s="48">
        <v>228</v>
      </c>
      <c r="B248" s="117">
        <v>225</v>
      </c>
      <c r="C248" s="117" t="s">
        <v>890</v>
      </c>
      <c r="D248" s="117" t="s">
        <v>79</v>
      </c>
      <c r="E248" s="117" t="s">
        <v>790</v>
      </c>
      <c r="F248" s="125">
        <v>46460.708333333336</v>
      </c>
      <c r="G248" s="117" t="s">
        <v>87</v>
      </c>
      <c r="H248"/>
    </row>
    <row r="249" spans="1:8" x14ac:dyDescent="0.35">
      <c r="A249" s="49">
        <v>229</v>
      </c>
      <c r="B249" s="117">
        <v>226</v>
      </c>
      <c r="C249" s="117" t="s">
        <v>891</v>
      </c>
      <c r="D249" s="117" t="s">
        <v>49</v>
      </c>
      <c r="E249" s="117" t="s">
        <v>81</v>
      </c>
      <c r="F249" s="125">
        <v>46459.5</v>
      </c>
      <c r="G249" s="117" t="s">
        <v>83</v>
      </c>
      <c r="H249"/>
    </row>
    <row r="250" spans="1:8" x14ac:dyDescent="0.35">
      <c r="A250" s="49">
        <v>230</v>
      </c>
      <c r="B250" s="117">
        <v>227</v>
      </c>
      <c r="C250" s="117" t="s">
        <v>892</v>
      </c>
      <c r="D250" s="117" t="s">
        <v>77</v>
      </c>
      <c r="E250" s="117" t="s">
        <v>1033</v>
      </c>
      <c r="F250" s="125">
        <v>46459.666666666664</v>
      </c>
      <c r="G250" s="117" t="s">
        <v>83</v>
      </c>
      <c r="H250"/>
    </row>
    <row r="251" spans="1:8" x14ac:dyDescent="0.35">
      <c r="A251" s="50">
        <v>231</v>
      </c>
      <c r="B251" s="117">
        <v>228</v>
      </c>
      <c r="C251" s="117" t="s">
        <v>1067</v>
      </c>
      <c r="D251" s="117" t="s">
        <v>743</v>
      </c>
      <c r="E251" s="117" t="s">
        <v>75</v>
      </c>
      <c r="F251" s="125">
        <v>46459.791666666664</v>
      </c>
      <c r="G251" s="117" t="s">
        <v>80</v>
      </c>
      <c r="H251"/>
    </row>
    <row r="252" spans="1:8" x14ac:dyDescent="0.35">
      <c r="A252" s="50">
        <v>232</v>
      </c>
      <c r="B252" s="116">
        <v>228.5</v>
      </c>
      <c r="C252" s="115"/>
      <c r="D252" s="123" t="s">
        <v>1180</v>
      </c>
      <c r="E252" s="115"/>
      <c r="F252" s="124">
        <v>46464</v>
      </c>
      <c r="G252" s="115"/>
      <c r="H252"/>
    </row>
    <row r="253" spans="1:8" x14ac:dyDescent="0.35">
      <c r="A253" s="50">
        <v>233</v>
      </c>
      <c r="B253" s="121">
        <v>229</v>
      </c>
      <c r="C253" s="121" t="s">
        <v>173</v>
      </c>
      <c r="D253" s="122"/>
      <c r="E253" s="122"/>
      <c r="F253" s="129"/>
      <c r="G253" s="122"/>
      <c r="H253"/>
    </row>
    <row r="254" spans="1:8" x14ac:dyDescent="0.35">
      <c r="A254" s="51">
        <v>234</v>
      </c>
      <c r="B254" s="121">
        <v>230</v>
      </c>
      <c r="C254" s="121" t="s">
        <v>174</v>
      </c>
      <c r="D254" s="122"/>
      <c r="E254" s="122"/>
      <c r="F254" s="129"/>
      <c r="G254" s="122"/>
      <c r="H254"/>
    </row>
    <row r="255" spans="1:8" x14ac:dyDescent="0.35">
      <c r="A255" s="51">
        <v>235</v>
      </c>
      <c r="B255" s="121">
        <v>231</v>
      </c>
      <c r="C255" s="121" t="s">
        <v>175</v>
      </c>
      <c r="D255" s="122"/>
      <c r="E255" s="122"/>
      <c r="F255" s="129"/>
      <c r="G255" s="122"/>
      <c r="H255"/>
    </row>
    <row r="256" spans="1:8" x14ac:dyDescent="0.35">
      <c r="A256" s="51">
        <v>236</v>
      </c>
      <c r="B256" s="121">
        <v>232</v>
      </c>
      <c r="C256" s="121" t="s">
        <v>176</v>
      </c>
      <c r="D256" s="122"/>
      <c r="E256" s="122"/>
      <c r="F256" s="129"/>
      <c r="G256" s="122"/>
      <c r="H256"/>
    </row>
    <row r="257" spans="1:8" x14ac:dyDescent="0.35">
      <c r="A257" s="53"/>
      <c r="B257" s="117">
        <v>233</v>
      </c>
      <c r="C257" s="117" t="s">
        <v>893</v>
      </c>
      <c r="D257" s="117" t="s">
        <v>86</v>
      </c>
      <c r="E257" s="117" t="s">
        <v>75</v>
      </c>
      <c r="F257" s="125">
        <v>46467.666666666664</v>
      </c>
      <c r="G257" s="117" t="s">
        <v>784</v>
      </c>
      <c r="H257"/>
    </row>
    <row r="258" spans="1:8" x14ac:dyDescent="0.35">
      <c r="A258" s="51">
        <v>237</v>
      </c>
      <c r="B258" s="117">
        <v>234</v>
      </c>
      <c r="C258" s="117" t="s">
        <v>894</v>
      </c>
      <c r="D258" s="117" t="s">
        <v>81</v>
      </c>
      <c r="E258" s="117" t="s">
        <v>79</v>
      </c>
      <c r="F258" s="125">
        <v>46467.708333333336</v>
      </c>
      <c r="G258" s="117" t="s">
        <v>1030</v>
      </c>
      <c r="H258"/>
    </row>
    <row r="259" spans="1:8" x14ac:dyDescent="0.35">
      <c r="A259" s="111"/>
      <c r="B259" s="117">
        <v>235</v>
      </c>
      <c r="C259" s="117" t="s">
        <v>895</v>
      </c>
      <c r="D259" s="117" t="s">
        <v>49</v>
      </c>
      <c r="E259" s="117" t="s">
        <v>1036</v>
      </c>
      <c r="F259" s="125">
        <v>46466.75</v>
      </c>
      <c r="G259" s="117" t="s">
        <v>83</v>
      </c>
      <c r="H259"/>
    </row>
    <row r="260" spans="1:8" x14ac:dyDescent="0.35">
      <c r="A260" s="53"/>
      <c r="B260" s="117">
        <v>236</v>
      </c>
      <c r="C260" s="117" t="s">
        <v>896</v>
      </c>
      <c r="D260" s="117" t="s">
        <v>77</v>
      </c>
      <c r="E260" s="117" t="s">
        <v>743</v>
      </c>
      <c r="F260" s="125">
        <v>46466.583333333336</v>
      </c>
      <c r="G260" s="117" t="s">
        <v>83</v>
      </c>
      <c r="H260"/>
    </row>
    <row r="261" spans="1:8" x14ac:dyDescent="0.35">
      <c r="A261" s="53"/>
      <c r="B261" s="117">
        <v>237</v>
      </c>
      <c r="C261" s="117" t="s">
        <v>897</v>
      </c>
      <c r="D261" s="117" t="s">
        <v>51</v>
      </c>
      <c r="E261" s="117" t="s">
        <v>790</v>
      </c>
      <c r="F261" s="125">
        <v>46466.791666666664</v>
      </c>
      <c r="G261" s="117" t="s">
        <v>1155</v>
      </c>
      <c r="H261"/>
    </row>
    <row r="262" spans="1:8" x14ac:dyDescent="0.35">
      <c r="A262" s="53"/>
      <c r="B262" s="117">
        <v>238</v>
      </c>
      <c r="C262" s="117" t="s">
        <v>1072</v>
      </c>
      <c r="D262" s="117" t="s">
        <v>1033</v>
      </c>
      <c r="E262" s="117" t="s">
        <v>73</v>
      </c>
      <c r="F262" s="125">
        <v>46466.71875</v>
      </c>
      <c r="G262" s="117" t="s">
        <v>1155</v>
      </c>
      <c r="H262"/>
    </row>
    <row r="263" spans="1:8" x14ac:dyDescent="0.35">
      <c r="A263" s="53"/>
      <c r="B263" s="116">
        <v>238.5</v>
      </c>
      <c r="C263" s="115"/>
      <c r="D263" s="123" t="s">
        <v>1181</v>
      </c>
      <c r="E263" s="115"/>
      <c r="F263" s="124">
        <v>46485</v>
      </c>
      <c r="G263" s="115"/>
      <c r="H263"/>
    </row>
    <row r="264" spans="1:8" x14ac:dyDescent="0.35">
      <c r="A264" s="111"/>
      <c r="B264" s="118">
        <v>239</v>
      </c>
      <c r="C264" s="118" t="s">
        <v>1076</v>
      </c>
      <c r="D264" s="118" t="s">
        <v>1039</v>
      </c>
      <c r="E264" s="118" t="s">
        <v>95</v>
      </c>
      <c r="F264" s="126">
        <v>46487.75</v>
      </c>
      <c r="G264" s="118" t="s">
        <v>797</v>
      </c>
      <c r="H264"/>
    </row>
    <row r="265" spans="1:8" x14ac:dyDescent="0.35">
      <c r="A265" s="111"/>
      <c r="B265" s="118">
        <v>240</v>
      </c>
      <c r="C265" s="118" t="s">
        <v>1077</v>
      </c>
      <c r="D265" s="118" t="s">
        <v>93</v>
      </c>
      <c r="E265" s="118" t="s">
        <v>92</v>
      </c>
      <c r="F265" s="126">
        <v>46487.833333333336</v>
      </c>
      <c r="G265" s="118" t="s">
        <v>83</v>
      </c>
      <c r="H265"/>
    </row>
    <row r="266" spans="1:8" x14ac:dyDescent="0.35">
      <c r="A266" s="53"/>
      <c r="B266" s="119">
        <v>241</v>
      </c>
      <c r="C266" s="119" t="s">
        <v>1141</v>
      </c>
      <c r="D266" s="119" t="s">
        <v>1092</v>
      </c>
      <c r="E266" s="119" t="s">
        <v>1081</v>
      </c>
      <c r="F266" s="129"/>
      <c r="G266" s="122"/>
      <c r="H266"/>
    </row>
    <row r="267" spans="1:8" x14ac:dyDescent="0.35">
      <c r="A267" s="53"/>
      <c r="B267" s="119">
        <v>242</v>
      </c>
      <c r="C267" s="119" t="s">
        <v>1142</v>
      </c>
      <c r="D267" s="119" t="s">
        <v>1094</v>
      </c>
      <c r="E267" s="119" t="s">
        <v>1083</v>
      </c>
      <c r="F267" s="129"/>
      <c r="G267" s="122"/>
      <c r="H267"/>
    </row>
    <row r="268" spans="1:8" x14ac:dyDescent="0.35">
      <c r="A268" s="111"/>
      <c r="B268" s="119">
        <v>243</v>
      </c>
      <c r="C268" s="119" t="s">
        <v>1143</v>
      </c>
      <c r="D268" s="119" t="s">
        <v>1096</v>
      </c>
      <c r="E268" s="119" t="s">
        <v>1085</v>
      </c>
      <c r="F268" s="129"/>
      <c r="G268" s="122"/>
      <c r="H268"/>
    </row>
    <row r="269" spans="1:8" x14ac:dyDescent="0.35">
      <c r="A269" s="53"/>
      <c r="B269" s="119">
        <v>244</v>
      </c>
      <c r="C269" s="119" t="s">
        <v>1144</v>
      </c>
      <c r="D269" s="119" t="s">
        <v>1098</v>
      </c>
      <c r="E269" s="119" t="s">
        <v>1087</v>
      </c>
      <c r="F269" s="129"/>
      <c r="G269" s="122"/>
      <c r="H269"/>
    </row>
    <row r="270" spans="1:8" x14ac:dyDescent="0.35">
      <c r="A270" s="48">
        <v>238</v>
      </c>
      <c r="B270" s="117">
        <v>245</v>
      </c>
      <c r="C270" s="117" t="s">
        <v>1074</v>
      </c>
      <c r="D270" s="117" t="s">
        <v>1036</v>
      </c>
      <c r="E270" s="117" t="s">
        <v>81</v>
      </c>
      <c r="F270" s="125">
        <v>46487.666666666664</v>
      </c>
      <c r="G270" s="117" t="s">
        <v>797</v>
      </c>
      <c r="H270"/>
    </row>
    <row r="271" spans="1:8" x14ac:dyDescent="0.35">
      <c r="A271" s="49">
        <v>239</v>
      </c>
      <c r="B271" s="117">
        <v>246</v>
      </c>
      <c r="C271" s="117" t="s">
        <v>1079</v>
      </c>
      <c r="D271" s="117" t="s">
        <v>790</v>
      </c>
      <c r="E271" s="117" t="s">
        <v>75</v>
      </c>
      <c r="F271" s="125">
        <v>46488.75</v>
      </c>
      <c r="G271" s="117" t="s">
        <v>76</v>
      </c>
      <c r="H271"/>
    </row>
    <row r="272" spans="1:8" x14ac:dyDescent="0.35">
      <c r="A272" s="49">
        <v>240</v>
      </c>
      <c r="B272" s="117">
        <v>247</v>
      </c>
      <c r="C272" s="117" t="s">
        <v>1075</v>
      </c>
      <c r="D272" s="117" t="s">
        <v>73</v>
      </c>
      <c r="E272" s="117" t="s">
        <v>743</v>
      </c>
      <c r="F272" s="125">
        <v>46487.666666666664</v>
      </c>
      <c r="G272" s="117" t="s">
        <v>1154</v>
      </c>
      <c r="H272"/>
    </row>
    <row r="273" spans="1:8" x14ac:dyDescent="0.35">
      <c r="A273" s="50">
        <v>241</v>
      </c>
      <c r="B273" s="117">
        <v>248</v>
      </c>
      <c r="C273" s="117" t="s">
        <v>1078</v>
      </c>
      <c r="D273" s="117" t="s">
        <v>79</v>
      </c>
      <c r="E273" s="117" t="s">
        <v>1033</v>
      </c>
      <c r="F273" s="125">
        <v>46488.625</v>
      </c>
      <c r="G273" s="117" t="s">
        <v>87</v>
      </c>
      <c r="H273"/>
    </row>
    <row r="274" spans="1:8" x14ac:dyDescent="0.35">
      <c r="A274" s="50">
        <v>242</v>
      </c>
      <c r="B274" s="117">
        <v>249</v>
      </c>
      <c r="C274" s="117" t="s">
        <v>1073</v>
      </c>
      <c r="D274" s="117" t="s">
        <v>49</v>
      </c>
      <c r="E274" s="117" t="s">
        <v>51</v>
      </c>
      <c r="F274" s="125">
        <v>46487.583333333336</v>
      </c>
      <c r="G274" s="117" t="s">
        <v>83</v>
      </c>
      <c r="H274"/>
    </row>
    <row r="275" spans="1:8" x14ac:dyDescent="0.35">
      <c r="A275" s="111"/>
      <c r="B275" s="117">
        <v>250</v>
      </c>
      <c r="C275" s="117" t="s">
        <v>1063</v>
      </c>
      <c r="D275" s="117" t="s">
        <v>77</v>
      </c>
      <c r="E275" s="117" t="s">
        <v>796</v>
      </c>
      <c r="F275" s="125">
        <v>46453.666666666664</v>
      </c>
      <c r="G275" s="117" t="s">
        <v>1153</v>
      </c>
      <c r="H275"/>
    </row>
    <row r="276" spans="1:8" x14ac:dyDescent="0.35">
      <c r="A276" s="53"/>
      <c r="B276" s="116">
        <v>250.5</v>
      </c>
      <c r="C276" s="115"/>
      <c r="D276" s="115" t="s">
        <v>1182</v>
      </c>
      <c r="E276" s="115"/>
      <c r="F276" s="124">
        <v>46492</v>
      </c>
      <c r="G276" s="115"/>
      <c r="H276"/>
    </row>
    <row r="277" spans="1:8" x14ac:dyDescent="0.35">
      <c r="A277" s="53"/>
      <c r="B277" s="121">
        <v>251</v>
      </c>
      <c r="C277" s="121" t="s">
        <v>177</v>
      </c>
      <c r="D277" s="122"/>
      <c r="E277" s="122"/>
      <c r="F277" s="130">
        <v>46494</v>
      </c>
      <c r="G277" s="122"/>
      <c r="H277"/>
    </row>
    <row r="278" spans="1:8" x14ac:dyDescent="0.35">
      <c r="A278" s="53"/>
      <c r="B278" s="121">
        <v>252</v>
      </c>
      <c r="C278" s="121" t="s">
        <v>178</v>
      </c>
      <c r="D278" s="122"/>
      <c r="E278" s="122"/>
      <c r="F278" s="130">
        <v>46494</v>
      </c>
      <c r="G278" s="122"/>
      <c r="H278"/>
    </row>
    <row r="279" spans="1:8" x14ac:dyDescent="0.35">
      <c r="A279" s="111"/>
      <c r="B279" s="121">
        <v>253</v>
      </c>
      <c r="C279" s="121" t="s">
        <v>179</v>
      </c>
      <c r="D279" s="122"/>
      <c r="E279" s="122"/>
      <c r="F279" s="130">
        <v>46495</v>
      </c>
      <c r="G279" s="122"/>
      <c r="H279"/>
    </row>
    <row r="280" spans="1:8" x14ac:dyDescent="0.35">
      <c r="A280" s="111"/>
      <c r="B280" s="116">
        <v>253.5</v>
      </c>
      <c r="C280" s="115"/>
      <c r="D280" s="123" t="s">
        <v>1183</v>
      </c>
      <c r="E280" s="115"/>
      <c r="F280" s="124">
        <v>46499</v>
      </c>
      <c r="G280" s="115"/>
      <c r="H280"/>
    </row>
    <row r="281" spans="1:8" x14ac:dyDescent="0.35">
      <c r="A281" s="111"/>
      <c r="B281" s="118">
        <v>254</v>
      </c>
      <c r="C281" s="118" t="s">
        <v>1102</v>
      </c>
      <c r="D281" s="118" t="s">
        <v>92</v>
      </c>
      <c r="E281" s="118" t="s">
        <v>98</v>
      </c>
      <c r="F281" s="126">
        <v>46502.791666666664</v>
      </c>
      <c r="G281" s="118" t="s">
        <v>76</v>
      </c>
      <c r="H281"/>
    </row>
    <row r="282" spans="1:8" x14ac:dyDescent="0.35">
      <c r="A282" s="50">
        <v>243</v>
      </c>
      <c r="B282" s="118">
        <v>255</v>
      </c>
      <c r="C282" s="118" t="s">
        <v>1090</v>
      </c>
      <c r="D282" s="118" t="s">
        <v>93</v>
      </c>
      <c r="E282" s="118" t="s">
        <v>1039</v>
      </c>
      <c r="F282" s="126">
        <v>46501.833333333336</v>
      </c>
      <c r="G282" s="118" t="s">
        <v>83</v>
      </c>
      <c r="H282"/>
    </row>
    <row r="283" spans="1:8" x14ac:dyDescent="0.35">
      <c r="A283" s="51">
        <v>244</v>
      </c>
      <c r="B283" s="119">
        <v>256</v>
      </c>
      <c r="C283" s="119" t="s">
        <v>1080</v>
      </c>
      <c r="D283" s="119" t="s">
        <v>1081</v>
      </c>
      <c r="E283" s="119" t="s">
        <v>1092</v>
      </c>
      <c r="F283" s="127">
        <v>46501</v>
      </c>
      <c r="G283" s="122"/>
      <c r="H283"/>
    </row>
    <row r="284" spans="1:8" x14ac:dyDescent="0.35">
      <c r="A284" s="51">
        <v>245</v>
      </c>
      <c r="B284" s="119">
        <v>257</v>
      </c>
      <c r="C284" s="119" t="s">
        <v>1082</v>
      </c>
      <c r="D284" s="119" t="s">
        <v>1083</v>
      </c>
      <c r="E284" s="119" t="s">
        <v>1094</v>
      </c>
      <c r="F284" s="127">
        <v>46501</v>
      </c>
      <c r="G284" s="122"/>
      <c r="H284"/>
    </row>
    <row r="285" spans="1:8" x14ac:dyDescent="0.35">
      <c r="A285" s="51">
        <v>246</v>
      </c>
      <c r="B285" s="119">
        <v>258</v>
      </c>
      <c r="C285" s="119" t="s">
        <v>1084</v>
      </c>
      <c r="D285" s="119" t="s">
        <v>1085</v>
      </c>
      <c r="E285" s="119" t="s">
        <v>1096</v>
      </c>
      <c r="F285" s="127">
        <v>46501</v>
      </c>
      <c r="G285" s="122"/>
      <c r="H285"/>
    </row>
    <row r="286" spans="1:8" x14ac:dyDescent="0.35">
      <c r="A286" s="51">
        <v>247</v>
      </c>
      <c r="B286" s="119">
        <v>259</v>
      </c>
      <c r="C286" s="119" t="s">
        <v>1086</v>
      </c>
      <c r="D286" s="119" t="s">
        <v>1087</v>
      </c>
      <c r="E286" s="119" t="s">
        <v>1098</v>
      </c>
      <c r="F286" s="127">
        <v>46501</v>
      </c>
      <c r="G286" s="122"/>
      <c r="H286"/>
    </row>
    <row r="287" spans="1:8" x14ac:dyDescent="0.35">
      <c r="A287" s="48">
        <v>248</v>
      </c>
      <c r="B287" s="119">
        <v>260</v>
      </c>
      <c r="C287" s="119" t="s">
        <v>1091</v>
      </c>
      <c r="D287" s="119" t="s">
        <v>1092</v>
      </c>
      <c r="E287" s="119" t="s">
        <v>1081</v>
      </c>
      <c r="F287" s="127">
        <v>46502</v>
      </c>
      <c r="G287" s="122"/>
      <c r="H287" t="s">
        <v>1211</v>
      </c>
    </row>
    <row r="288" spans="1:8" x14ac:dyDescent="0.35">
      <c r="A288" s="49">
        <v>249</v>
      </c>
      <c r="B288" s="119">
        <v>261</v>
      </c>
      <c r="C288" s="119" t="s">
        <v>1093</v>
      </c>
      <c r="D288" s="119" t="s">
        <v>1094</v>
      </c>
      <c r="E288" s="119" t="s">
        <v>1083</v>
      </c>
      <c r="F288" s="127">
        <v>46502</v>
      </c>
      <c r="G288" s="122"/>
      <c r="H288" t="s">
        <v>1211</v>
      </c>
    </row>
    <row r="289" spans="1:8" x14ac:dyDescent="0.35">
      <c r="A289" s="50">
        <v>251</v>
      </c>
      <c r="B289" s="119">
        <v>262</v>
      </c>
      <c r="C289" s="119" t="s">
        <v>1095</v>
      </c>
      <c r="D289" s="119" t="s">
        <v>1096</v>
      </c>
      <c r="E289" s="119" t="s">
        <v>1085</v>
      </c>
      <c r="F289" s="127">
        <v>46502</v>
      </c>
      <c r="G289" s="122"/>
      <c r="H289" t="s">
        <v>1211</v>
      </c>
    </row>
    <row r="290" spans="1:8" x14ac:dyDescent="0.35">
      <c r="A290" s="111"/>
      <c r="B290" s="119">
        <v>263</v>
      </c>
      <c r="C290" s="119" t="s">
        <v>1097</v>
      </c>
      <c r="D290" s="119" t="s">
        <v>1098</v>
      </c>
      <c r="E290" s="119" t="s">
        <v>1087</v>
      </c>
      <c r="F290" s="127">
        <v>46502</v>
      </c>
      <c r="G290" s="122"/>
      <c r="H290" t="s">
        <v>1211</v>
      </c>
    </row>
    <row r="291" spans="1:8" x14ac:dyDescent="0.35">
      <c r="A291" s="50">
        <v>252</v>
      </c>
      <c r="B291" s="117">
        <v>264</v>
      </c>
      <c r="C291" s="117" t="s">
        <v>1100</v>
      </c>
      <c r="D291" s="117" t="s">
        <v>796</v>
      </c>
      <c r="E291" s="117" t="s">
        <v>1036</v>
      </c>
      <c r="F291" s="125">
        <v>46502.708333333336</v>
      </c>
      <c r="G291" s="117" t="s">
        <v>1153</v>
      </c>
      <c r="H291"/>
    </row>
    <row r="292" spans="1:8" x14ac:dyDescent="0.35">
      <c r="A292" s="53"/>
      <c r="B292" s="117">
        <v>265</v>
      </c>
      <c r="C292" s="117" t="s">
        <v>1101</v>
      </c>
      <c r="D292" s="117" t="s">
        <v>75</v>
      </c>
      <c r="E292" s="117" t="s">
        <v>73</v>
      </c>
      <c r="F292" s="125">
        <v>46502.708333333336</v>
      </c>
      <c r="G292" s="117" t="s">
        <v>76</v>
      </c>
      <c r="H292"/>
    </row>
    <row r="293" spans="1:8" x14ac:dyDescent="0.35">
      <c r="A293" s="50">
        <v>253</v>
      </c>
      <c r="B293" s="117">
        <v>266</v>
      </c>
      <c r="C293" s="117" t="s">
        <v>1099</v>
      </c>
      <c r="D293" s="117" t="s">
        <v>790</v>
      </c>
      <c r="E293" s="117" t="s">
        <v>81</v>
      </c>
      <c r="F293" s="125">
        <v>46502.625</v>
      </c>
      <c r="G293" s="117" t="s">
        <v>76</v>
      </c>
      <c r="H293"/>
    </row>
    <row r="294" spans="1:8" x14ac:dyDescent="0.35">
      <c r="A294" s="51">
        <v>254</v>
      </c>
      <c r="B294" s="117">
        <v>267</v>
      </c>
      <c r="C294" s="117" t="s">
        <v>1089</v>
      </c>
      <c r="D294" s="117" t="s">
        <v>86</v>
      </c>
      <c r="E294" s="117" t="s">
        <v>79</v>
      </c>
      <c r="F294" s="125">
        <v>46501.666666666664</v>
      </c>
      <c r="G294" s="117" t="s">
        <v>784</v>
      </c>
      <c r="H294"/>
    </row>
    <row r="295" spans="1:8" x14ac:dyDescent="0.35">
      <c r="A295" s="51">
        <v>255</v>
      </c>
      <c r="B295" s="117">
        <v>268</v>
      </c>
      <c r="C295" s="117" t="s">
        <v>1088</v>
      </c>
      <c r="D295" s="117" t="s">
        <v>49</v>
      </c>
      <c r="E295" s="117" t="s">
        <v>1033</v>
      </c>
      <c r="F295" s="125">
        <v>46501.583333333336</v>
      </c>
      <c r="G295" s="117" t="s">
        <v>83</v>
      </c>
      <c r="H295"/>
    </row>
    <row r="296" spans="1:8" x14ac:dyDescent="0.35">
      <c r="A296" s="51">
        <v>256</v>
      </c>
      <c r="B296" s="117">
        <v>269</v>
      </c>
      <c r="C296" s="117" t="s">
        <v>1103</v>
      </c>
      <c r="D296" s="117" t="s">
        <v>743</v>
      </c>
      <c r="E296" s="117" t="s">
        <v>51</v>
      </c>
      <c r="F296" s="125">
        <v>46502.791666666664</v>
      </c>
      <c r="G296" s="117" t="s">
        <v>80</v>
      </c>
      <c r="H296"/>
    </row>
    <row r="297" spans="1:8" x14ac:dyDescent="0.35">
      <c r="A297" s="51">
        <v>257</v>
      </c>
      <c r="B297" s="116">
        <v>269.5</v>
      </c>
      <c r="C297" s="115"/>
      <c r="D297" s="123" t="s">
        <v>1184</v>
      </c>
      <c r="E297" s="115"/>
      <c r="F297" s="124">
        <v>46506</v>
      </c>
      <c r="G297" s="115"/>
      <c r="H297"/>
    </row>
    <row r="298" spans="1:8" x14ac:dyDescent="0.35">
      <c r="A298" s="48">
        <v>258</v>
      </c>
      <c r="B298" s="118">
        <v>270</v>
      </c>
      <c r="C298" s="118" t="s">
        <v>1110</v>
      </c>
      <c r="D298" s="118" t="s">
        <v>93</v>
      </c>
      <c r="E298" s="118" t="s">
        <v>98</v>
      </c>
      <c r="F298" s="126">
        <v>46508.833333333336</v>
      </c>
      <c r="G298" s="118" t="s">
        <v>83</v>
      </c>
      <c r="H298"/>
    </row>
    <row r="299" spans="1:8" x14ac:dyDescent="0.35">
      <c r="A299" s="53">
        <v>259</v>
      </c>
      <c r="B299" s="118">
        <v>271</v>
      </c>
      <c r="C299" s="118" t="s">
        <v>1111</v>
      </c>
      <c r="D299" s="118" t="s">
        <v>95</v>
      </c>
      <c r="E299" s="118" t="s">
        <v>92</v>
      </c>
      <c r="F299" s="126">
        <v>46508.854166666664</v>
      </c>
      <c r="G299" s="118" t="s">
        <v>1155</v>
      </c>
      <c r="H299"/>
    </row>
    <row r="300" spans="1:8" x14ac:dyDescent="0.35">
      <c r="A300" s="53">
        <v>260</v>
      </c>
      <c r="B300" s="119">
        <v>272</v>
      </c>
      <c r="C300" s="119" t="s">
        <v>762</v>
      </c>
      <c r="D300" s="119" t="s">
        <v>1121</v>
      </c>
      <c r="E300" s="119" t="s">
        <v>1112</v>
      </c>
      <c r="F300" s="129"/>
      <c r="G300" s="122"/>
      <c r="H300" t="s">
        <v>1212</v>
      </c>
    </row>
    <row r="301" spans="1:8" x14ac:dyDescent="0.35">
      <c r="A301" s="52">
        <v>262</v>
      </c>
      <c r="B301" s="119">
        <v>273</v>
      </c>
      <c r="C301" s="119" t="s">
        <v>763</v>
      </c>
      <c r="D301" s="119" t="s">
        <v>1122</v>
      </c>
      <c r="E301" s="119" t="s">
        <v>1113</v>
      </c>
      <c r="F301" s="129"/>
      <c r="G301" s="122"/>
      <c r="H301" t="s">
        <v>1212</v>
      </c>
    </row>
    <row r="302" spans="1:8" x14ac:dyDescent="0.35">
      <c r="A302" s="111"/>
      <c r="B302" s="119">
        <v>274</v>
      </c>
      <c r="C302" s="119" t="s">
        <v>1145</v>
      </c>
      <c r="D302" s="119" t="s">
        <v>1124</v>
      </c>
      <c r="E302" s="119" t="s">
        <v>1115</v>
      </c>
      <c r="F302" s="129"/>
      <c r="G302" s="122"/>
      <c r="H302" t="s">
        <v>1212</v>
      </c>
    </row>
    <row r="303" spans="1:8" x14ac:dyDescent="0.35">
      <c r="A303" s="53"/>
      <c r="B303" s="119">
        <v>275</v>
      </c>
      <c r="C303" s="119" t="s">
        <v>1146</v>
      </c>
      <c r="D303" s="119" t="s">
        <v>1126</v>
      </c>
      <c r="E303" s="119" t="s">
        <v>1117</v>
      </c>
      <c r="F303" s="129"/>
      <c r="G303" s="122"/>
      <c r="H303" t="s">
        <v>1212</v>
      </c>
    </row>
    <row r="304" spans="1:8" x14ac:dyDescent="0.35">
      <c r="A304" s="53"/>
      <c r="B304" s="117">
        <v>276</v>
      </c>
      <c r="C304" s="117" t="s">
        <v>1106</v>
      </c>
      <c r="D304" s="117" t="s">
        <v>1036</v>
      </c>
      <c r="E304" s="117" t="s">
        <v>79</v>
      </c>
      <c r="F304" s="125">
        <v>46508.666666666664</v>
      </c>
      <c r="G304" s="117" t="s">
        <v>797</v>
      </c>
      <c r="H304"/>
    </row>
    <row r="305" spans="1:8" x14ac:dyDescent="0.35">
      <c r="A305" s="53"/>
      <c r="B305" s="117">
        <v>277</v>
      </c>
      <c r="C305" s="117" t="s">
        <v>1107</v>
      </c>
      <c r="D305" s="117" t="s">
        <v>73</v>
      </c>
      <c r="E305" s="117" t="s">
        <v>796</v>
      </c>
      <c r="F305" s="125">
        <v>46508.708333333336</v>
      </c>
      <c r="G305" s="117" t="s">
        <v>1153</v>
      </c>
      <c r="H305"/>
    </row>
    <row r="306" spans="1:8" x14ac:dyDescent="0.35">
      <c r="A306" s="53"/>
      <c r="B306" s="117">
        <v>278</v>
      </c>
      <c r="C306" s="117" t="s">
        <v>1105</v>
      </c>
      <c r="D306" s="117" t="s">
        <v>49</v>
      </c>
      <c r="E306" s="117" t="s">
        <v>75</v>
      </c>
      <c r="F306" s="125">
        <v>46508.583333333336</v>
      </c>
      <c r="G306" s="117" t="s">
        <v>83</v>
      </c>
      <c r="H306"/>
    </row>
    <row r="307" spans="1:8" x14ac:dyDescent="0.35">
      <c r="A307" s="53"/>
      <c r="B307" s="117">
        <v>279</v>
      </c>
      <c r="C307" s="117" t="s">
        <v>1104</v>
      </c>
      <c r="D307" s="117" t="s">
        <v>77</v>
      </c>
      <c r="E307" s="117" t="s">
        <v>86</v>
      </c>
      <c r="F307" s="125">
        <v>46508.5</v>
      </c>
      <c r="G307" s="117" t="s">
        <v>83</v>
      </c>
      <c r="H307"/>
    </row>
    <row r="308" spans="1:8" x14ac:dyDescent="0.35">
      <c r="A308" s="53"/>
      <c r="B308" s="117">
        <v>280</v>
      </c>
      <c r="C308" s="117" t="s">
        <v>1109</v>
      </c>
      <c r="D308" s="117" t="s">
        <v>51</v>
      </c>
      <c r="E308" s="117" t="s">
        <v>81</v>
      </c>
      <c r="F308" s="125">
        <v>46508.78125</v>
      </c>
      <c r="G308" s="117" t="s">
        <v>1155</v>
      </c>
      <c r="H308"/>
    </row>
    <row r="309" spans="1:8" x14ac:dyDescent="0.35">
      <c r="A309" s="53"/>
      <c r="B309" s="117">
        <v>281</v>
      </c>
      <c r="C309" s="117" t="s">
        <v>1108</v>
      </c>
      <c r="D309" s="117" t="s">
        <v>1033</v>
      </c>
      <c r="E309" s="117" t="s">
        <v>743</v>
      </c>
      <c r="F309" s="125">
        <v>46508.708333333336</v>
      </c>
      <c r="G309" s="117" t="s">
        <v>1155</v>
      </c>
      <c r="H309"/>
    </row>
    <row r="310" spans="1:8" x14ac:dyDescent="0.35">
      <c r="A310" s="53"/>
      <c r="B310" s="116">
        <v>281.5</v>
      </c>
      <c r="C310" s="115"/>
      <c r="D310" s="123" t="s">
        <v>1185</v>
      </c>
      <c r="E310" s="115"/>
      <c r="F310" s="124">
        <v>46513</v>
      </c>
      <c r="G310" s="115"/>
      <c r="H310"/>
    </row>
    <row r="311" spans="1:8" x14ac:dyDescent="0.35">
      <c r="A311" s="53"/>
      <c r="B311" s="118">
        <v>282</v>
      </c>
      <c r="C311" s="118" t="s">
        <v>1120</v>
      </c>
      <c r="D311" s="118" t="s">
        <v>1039</v>
      </c>
      <c r="E311" s="118" t="s">
        <v>92</v>
      </c>
      <c r="F311" s="126">
        <v>46515.760416666664</v>
      </c>
      <c r="G311" s="118" t="s">
        <v>797</v>
      </c>
      <c r="H311"/>
    </row>
    <row r="312" spans="1:8" x14ac:dyDescent="0.35">
      <c r="A312" s="53"/>
      <c r="B312" s="118">
        <v>283</v>
      </c>
      <c r="C312" s="118" t="s">
        <v>1131</v>
      </c>
      <c r="D312" s="118" t="s">
        <v>98</v>
      </c>
      <c r="E312" s="118" t="s">
        <v>95</v>
      </c>
      <c r="F312" s="126">
        <v>46516.791666666664</v>
      </c>
      <c r="G312" s="118" t="s">
        <v>87</v>
      </c>
      <c r="H312"/>
    </row>
    <row r="313" spans="1:8" x14ac:dyDescent="0.35">
      <c r="A313" s="53"/>
      <c r="B313" s="119">
        <v>284</v>
      </c>
      <c r="C313" s="119" t="s">
        <v>764</v>
      </c>
      <c r="D313" s="119" t="s">
        <v>1112</v>
      </c>
      <c r="E313" s="119" t="s">
        <v>1121</v>
      </c>
      <c r="F313" s="127">
        <v>46515</v>
      </c>
      <c r="G313" s="122"/>
      <c r="H313"/>
    </row>
    <row r="314" spans="1:8" x14ac:dyDescent="0.35">
      <c r="A314" s="53"/>
      <c r="B314" s="119">
        <v>285</v>
      </c>
      <c r="C314" s="119" t="s">
        <v>765</v>
      </c>
      <c r="D314" s="119" t="s">
        <v>1113</v>
      </c>
      <c r="E314" s="119" t="s">
        <v>1122</v>
      </c>
      <c r="F314" s="127">
        <v>46515</v>
      </c>
      <c r="G314" s="122"/>
      <c r="H314"/>
    </row>
    <row r="315" spans="1:8" x14ac:dyDescent="0.35">
      <c r="A315" s="53"/>
      <c r="B315" s="119">
        <v>286</v>
      </c>
      <c r="C315" s="119" t="s">
        <v>1114</v>
      </c>
      <c r="D315" s="119" t="s">
        <v>1115</v>
      </c>
      <c r="E315" s="119" t="s">
        <v>1124</v>
      </c>
      <c r="F315" s="127">
        <v>46515</v>
      </c>
      <c r="G315" s="122"/>
      <c r="H315"/>
    </row>
    <row r="316" spans="1:8" x14ac:dyDescent="0.35">
      <c r="A316" s="53"/>
      <c r="B316" s="119">
        <v>287</v>
      </c>
      <c r="C316" s="119" t="s">
        <v>1116</v>
      </c>
      <c r="D316" s="119" t="s">
        <v>1117</v>
      </c>
      <c r="E316" s="119" t="s">
        <v>1126</v>
      </c>
      <c r="F316" s="127">
        <v>46515</v>
      </c>
      <c r="G316" s="122"/>
      <c r="H316"/>
    </row>
    <row r="317" spans="1:8" x14ac:dyDescent="0.35">
      <c r="A317" s="53"/>
      <c r="B317" s="119">
        <v>288</v>
      </c>
      <c r="C317" s="119" t="s">
        <v>898</v>
      </c>
      <c r="D317" s="119" t="s">
        <v>1121</v>
      </c>
      <c r="E317" s="119" t="s">
        <v>1112</v>
      </c>
      <c r="F317" s="127">
        <v>46516</v>
      </c>
      <c r="G317" s="122"/>
      <c r="H317" t="s">
        <v>1211</v>
      </c>
    </row>
    <row r="318" spans="1:8" x14ac:dyDescent="0.35">
      <c r="A318" s="53"/>
      <c r="B318" s="119">
        <v>289</v>
      </c>
      <c r="C318" s="119" t="s">
        <v>899</v>
      </c>
      <c r="D318" s="119" t="s">
        <v>1122</v>
      </c>
      <c r="E318" s="119" t="s">
        <v>1113</v>
      </c>
      <c r="F318" s="127">
        <v>46516</v>
      </c>
      <c r="G318" s="122"/>
      <c r="H318" t="s">
        <v>1211</v>
      </c>
    </row>
    <row r="319" spans="1:8" x14ac:dyDescent="0.35">
      <c r="A319" s="53"/>
      <c r="B319" s="119">
        <v>290</v>
      </c>
      <c r="C319" s="119" t="s">
        <v>1123</v>
      </c>
      <c r="D319" s="119" t="s">
        <v>1124</v>
      </c>
      <c r="E319" s="119" t="s">
        <v>1115</v>
      </c>
      <c r="F319" s="127">
        <v>46516</v>
      </c>
      <c r="G319" s="122"/>
      <c r="H319" t="s">
        <v>1211</v>
      </c>
    </row>
    <row r="320" spans="1:8" x14ac:dyDescent="0.35">
      <c r="A320" s="53"/>
      <c r="B320" s="119">
        <v>291</v>
      </c>
      <c r="C320" s="119" t="s">
        <v>1125</v>
      </c>
      <c r="D320" s="119" t="s">
        <v>1126</v>
      </c>
      <c r="E320" s="119" t="s">
        <v>1117</v>
      </c>
      <c r="F320" s="127">
        <v>46516</v>
      </c>
      <c r="G320" s="122"/>
      <c r="H320" t="s">
        <v>1211</v>
      </c>
    </row>
    <row r="321" spans="1:8" x14ac:dyDescent="0.35">
      <c r="A321" s="53"/>
      <c r="B321" s="117">
        <v>292</v>
      </c>
      <c r="C321" s="117" t="s">
        <v>1119</v>
      </c>
      <c r="D321" s="117" t="s">
        <v>1036</v>
      </c>
      <c r="E321" s="117" t="s">
        <v>1033</v>
      </c>
      <c r="F321" s="125">
        <v>46515.666666666664</v>
      </c>
      <c r="G321" s="117" t="s">
        <v>797</v>
      </c>
      <c r="H321"/>
    </row>
    <row r="322" spans="1:8" x14ac:dyDescent="0.35">
      <c r="A322" s="53"/>
      <c r="B322" s="117">
        <v>293</v>
      </c>
      <c r="C322" s="117" t="s">
        <v>1127</v>
      </c>
      <c r="D322" s="117" t="s">
        <v>796</v>
      </c>
      <c r="E322" s="117" t="s">
        <v>743</v>
      </c>
      <c r="F322" s="125">
        <v>46516.458333333336</v>
      </c>
      <c r="G322" s="117" t="s">
        <v>1153</v>
      </c>
      <c r="H322"/>
    </row>
    <row r="323" spans="1:8" x14ac:dyDescent="0.35">
      <c r="A323" s="53"/>
      <c r="B323" s="117">
        <v>294</v>
      </c>
      <c r="C323" s="117" t="s">
        <v>1128</v>
      </c>
      <c r="D323" s="117" t="s">
        <v>73</v>
      </c>
      <c r="E323" s="117" t="s">
        <v>86</v>
      </c>
      <c r="F323" s="125">
        <v>46516.666666666664</v>
      </c>
      <c r="G323" s="117" t="s">
        <v>1154</v>
      </c>
      <c r="H323"/>
    </row>
    <row r="324" spans="1:8" x14ac:dyDescent="0.35">
      <c r="A324" s="53"/>
      <c r="B324" s="117">
        <v>295</v>
      </c>
      <c r="C324" s="117" t="s">
        <v>1129</v>
      </c>
      <c r="D324" s="117" t="s">
        <v>79</v>
      </c>
      <c r="E324" s="117" t="s">
        <v>51</v>
      </c>
      <c r="F324" s="125">
        <v>46516.708333333336</v>
      </c>
      <c r="G324" s="117" t="s">
        <v>87</v>
      </c>
      <c r="H324"/>
    </row>
    <row r="325" spans="1:8" x14ac:dyDescent="0.35">
      <c r="A325" s="53"/>
      <c r="B325" s="117">
        <v>296</v>
      </c>
      <c r="C325" s="117" t="s">
        <v>1130</v>
      </c>
      <c r="D325" s="117" t="s">
        <v>81</v>
      </c>
      <c r="E325" s="117" t="s">
        <v>75</v>
      </c>
      <c r="F325" s="125">
        <v>46516.791666666664</v>
      </c>
      <c r="G325" s="117" t="s">
        <v>1030</v>
      </c>
      <c r="H325"/>
    </row>
    <row r="326" spans="1:8" x14ac:dyDescent="0.35">
      <c r="A326" s="53"/>
      <c r="B326" s="117">
        <v>297</v>
      </c>
      <c r="C326" s="117" t="s">
        <v>1118</v>
      </c>
      <c r="D326" s="117" t="s">
        <v>77</v>
      </c>
      <c r="E326" s="117" t="s">
        <v>790</v>
      </c>
      <c r="F326" s="125">
        <v>46515.625</v>
      </c>
      <c r="G326" s="117" t="s">
        <v>83</v>
      </c>
      <c r="H326"/>
    </row>
    <row r="327" spans="1:8" x14ac:dyDescent="0.35">
      <c r="A327" s="53"/>
      <c r="B327" s="116">
        <v>297.5</v>
      </c>
      <c r="C327" s="115"/>
      <c r="D327" s="123" t="s">
        <v>1186</v>
      </c>
      <c r="E327" s="115"/>
      <c r="F327" s="124">
        <v>46520</v>
      </c>
      <c r="G327" s="115"/>
      <c r="H327"/>
    </row>
    <row r="328" spans="1:8" x14ac:dyDescent="0.35">
      <c r="A328" s="53"/>
      <c r="B328" s="118">
        <v>298</v>
      </c>
      <c r="C328" s="118" t="s">
        <v>766</v>
      </c>
      <c r="D328" s="118" t="s">
        <v>1092</v>
      </c>
      <c r="E328" s="118" t="s">
        <v>1094</v>
      </c>
      <c r="F328" s="129"/>
      <c r="G328" s="122"/>
      <c r="H328"/>
    </row>
    <row r="329" spans="1:8" x14ac:dyDescent="0.35">
      <c r="A329" s="53"/>
      <c r="B329" s="118">
        <v>299</v>
      </c>
      <c r="C329" s="118" t="s">
        <v>767</v>
      </c>
      <c r="D329" s="118" t="s">
        <v>1096</v>
      </c>
      <c r="E329" s="118" t="s">
        <v>1098</v>
      </c>
      <c r="F329" s="129"/>
      <c r="G329" s="122"/>
      <c r="H329"/>
    </row>
    <row r="330" spans="1:8" x14ac:dyDescent="0.35">
      <c r="A330" s="53"/>
      <c r="B330" s="119">
        <v>300</v>
      </c>
      <c r="C330" s="119" t="s">
        <v>768</v>
      </c>
      <c r="D330" s="119" t="s">
        <v>1147</v>
      </c>
      <c r="E330" s="119" t="s">
        <v>1151</v>
      </c>
      <c r="F330" s="129"/>
      <c r="G330" s="122"/>
      <c r="H330" t="s">
        <v>1212</v>
      </c>
    </row>
    <row r="331" spans="1:8" x14ac:dyDescent="0.35">
      <c r="A331" s="53"/>
      <c r="B331" s="119">
        <v>301</v>
      </c>
      <c r="C331" s="119" t="s">
        <v>769</v>
      </c>
      <c r="D331" s="119" t="s">
        <v>1148</v>
      </c>
      <c r="E331" s="119" t="s">
        <v>1152</v>
      </c>
      <c r="F331" s="129"/>
      <c r="G331" s="122"/>
      <c r="H331" t="s">
        <v>1212</v>
      </c>
    </row>
    <row r="332" spans="1:8" x14ac:dyDescent="0.35">
      <c r="A332" s="53"/>
      <c r="B332" s="119">
        <v>302</v>
      </c>
      <c r="C332" s="119" t="s">
        <v>1149</v>
      </c>
      <c r="D332" s="119" t="s">
        <v>1137</v>
      </c>
      <c r="E332" s="119" t="s">
        <v>1133</v>
      </c>
      <c r="F332" s="129"/>
      <c r="G332" s="122"/>
      <c r="H332" t="s">
        <v>1212</v>
      </c>
    </row>
    <row r="333" spans="1:8" x14ac:dyDescent="0.35">
      <c r="A333" s="53"/>
      <c r="B333" s="119">
        <v>303</v>
      </c>
      <c r="C333" s="119" t="s">
        <v>1150</v>
      </c>
      <c r="D333" s="119" t="s">
        <v>1139</v>
      </c>
      <c r="E333" s="119" t="s">
        <v>1135</v>
      </c>
      <c r="F333" s="129"/>
      <c r="G333" s="122"/>
      <c r="H333" t="s">
        <v>1212</v>
      </c>
    </row>
    <row r="334" spans="1:8" x14ac:dyDescent="0.35">
      <c r="A334" s="53"/>
      <c r="B334" s="117">
        <v>304</v>
      </c>
      <c r="C334" s="117" t="s">
        <v>770</v>
      </c>
      <c r="D334" s="117" t="s">
        <v>1092</v>
      </c>
      <c r="E334" s="117" t="s">
        <v>1094</v>
      </c>
      <c r="F334" s="129"/>
      <c r="G334" s="122"/>
      <c r="H334"/>
    </row>
    <row r="335" spans="1:8" x14ac:dyDescent="0.35">
      <c r="A335" s="53"/>
      <c r="B335" s="117">
        <v>305</v>
      </c>
      <c r="C335" s="117" t="s">
        <v>771</v>
      </c>
      <c r="D335" s="117" t="s">
        <v>1096</v>
      </c>
      <c r="E335" s="117" t="s">
        <v>1098</v>
      </c>
      <c r="F335" s="129"/>
      <c r="G335" s="122"/>
      <c r="H335"/>
    </row>
    <row r="336" spans="1:8" x14ac:dyDescent="0.35">
      <c r="A336" s="53"/>
      <c r="B336" s="116">
        <v>305.5</v>
      </c>
      <c r="C336" s="115"/>
      <c r="D336" s="123" t="s">
        <v>1187</v>
      </c>
      <c r="E336" s="115"/>
      <c r="F336" s="124">
        <v>46527</v>
      </c>
      <c r="G336" s="115"/>
      <c r="H336"/>
    </row>
    <row r="337" spans="1:8" x14ac:dyDescent="0.35">
      <c r="A337" s="53"/>
      <c r="B337" s="118">
        <v>306</v>
      </c>
      <c r="C337" s="118" t="s">
        <v>772</v>
      </c>
      <c r="D337" s="118" t="s">
        <v>1094</v>
      </c>
      <c r="E337" s="118" t="s">
        <v>1092</v>
      </c>
      <c r="F337" s="129"/>
      <c r="G337" s="122"/>
      <c r="H337"/>
    </row>
    <row r="338" spans="1:8" x14ac:dyDescent="0.35">
      <c r="A338" s="53"/>
      <c r="B338" s="118">
        <v>307</v>
      </c>
      <c r="C338" s="118" t="s">
        <v>773</v>
      </c>
      <c r="D338" s="118" t="s">
        <v>1098</v>
      </c>
      <c r="E338" s="118" t="s">
        <v>1096</v>
      </c>
      <c r="F338" s="129"/>
      <c r="G338" s="122"/>
      <c r="H338"/>
    </row>
    <row r="339" spans="1:8" x14ac:dyDescent="0.35">
      <c r="A339" s="53"/>
      <c r="B339" s="119">
        <v>308</v>
      </c>
      <c r="C339" s="119" t="s">
        <v>774</v>
      </c>
      <c r="D339" s="119" t="s">
        <v>1151</v>
      </c>
      <c r="E339" s="119" t="s">
        <v>1147</v>
      </c>
      <c r="F339" s="129"/>
      <c r="G339" s="122"/>
      <c r="H339"/>
    </row>
    <row r="340" spans="1:8" x14ac:dyDescent="0.35">
      <c r="A340" s="53"/>
      <c r="B340" s="119">
        <v>309</v>
      </c>
      <c r="C340" s="119" t="s">
        <v>775</v>
      </c>
      <c r="D340" s="119" t="s">
        <v>1152</v>
      </c>
      <c r="E340" s="119" t="s">
        <v>1148</v>
      </c>
      <c r="F340" s="129"/>
      <c r="G340" s="122"/>
      <c r="H340"/>
    </row>
    <row r="341" spans="1:8" x14ac:dyDescent="0.35">
      <c r="A341" s="53"/>
      <c r="B341" s="119">
        <v>310</v>
      </c>
      <c r="C341" s="119" t="s">
        <v>1132</v>
      </c>
      <c r="D341" s="119" t="s">
        <v>1133</v>
      </c>
      <c r="E341" s="119" t="s">
        <v>1137</v>
      </c>
      <c r="F341" s="127">
        <v>46529</v>
      </c>
      <c r="G341" s="122"/>
      <c r="H341"/>
    </row>
    <row r="342" spans="1:8" x14ac:dyDescent="0.35">
      <c r="A342" s="53"/>
      <c r="B342" s="119">
        <v>311</v>
      </c>
      <c r="C342" s="119" t="s">
        <v>1134</v>
      </c>
      <c r="D342" s="119" t="s">
        <v>1135</v>
      </c>
      <c r="E342" s="119" t="s">
        <v>1139</v>
      </c>
      <c r="F342" s="127">
        <v>46529</v>
      </c>
      <c r="G342" s="122"/>
      <c r="H342"/>
    </row>
    <row r="343" spans="1:8" x14ac:dyDescent="0.35">
      <c r="A343" s="53"/>
      <c r="B343" s="119">
        <v>312</v>
      </c>
      <c r="C343" s="119" t="s">
        <v>1136</v>
      </c>
      <c r="D343" s="119" t="s">
        <v>1137</v>
      </c>
      <c r="E343" s="119" t="s">
        <v>1133</v>
      </c>
      <c r="F343" s="127">
        <v>46530</v>
      </c>
      <c r="G343" s="122"/>
      <c r="H343" t="s">
        <v>1211</v>
      </c>
    </row>
    <row r="344" spans="1:8" x14ac:dyDescent="0.35">
      <c r="A344" s="53"/>
      <c r="B344" s="119">
        <v>313</v>
      </c>
      <c r="C344" s="119" t="s">
        <v>1138</v>
      </c>
      <c r="D344" s="119" t="s">
        <v>1139</v>
      </c>
      <c r="E344" s="119" t="s">
        <v>1135</v>
      </c>
      <c r="F344" s="127">
        <v>46530</v>
      </c>
      <c r="G344" s="122"/>
      <c r="H344" t="s">
        <v>1211</v>
      </c>
    </row>
    <row r="345" spans="1:8" x14ac:dyDescent="0.35">
      <c r="A345" s="53"/>
      <c r="B345" s="117">
        <v>314</v>
      </c>
      <c r="C345" s="117" t="s">
        <v>776</v>
      </c>
      <c r="D345" s="117" t="s">
        <v>1094</v>
      </c>
      <c r="E345" s="117" t="s">
        <v>1092</v>
      </c>
      <c r="F345" s="129"/>
      <c r="G345" s="122"/>
      <c r="H345"/>
    </row>
    <row r="346" spans="1:8" x14ac:dyDescent="0.35">
      <c r="A346" s="53"/>
      <c r="B346" s="117">
        <v>315</v>
      </c>
      <c r="C346" s="117" t="s">
        <v>777</v>
      </c>
      <c r="D346" s="117" t="s">
        <v>1098</v>
      </c>
      <c r="E346" s="117" t="s">
        <v>1096</v>
      </c>
      <c r="F346" s="129"/>
      <c r="G346" s="122"/>
      <c r="H346"/>
    </row>
    <row r="347" spans="1:8" x14ac:dyDescent="0.35">
      <c r="A347" s="53"/>
      <c r="B347" s="116">
        <v>315.5</v>
      </c>
      <c r="C347" s="115"/>
      <c r="D347" s="123" t="s">
        <v>1188</v>
      </c>
      <c r="E347" s="115"/>
      <c r="F347" s="124">
        <v>46534</v>
      </c>
      <c r="G347" s="115"/>
      <c r="H347"/>
    </row>
    <row r="348" spans="1:8" x14ac:dyDescent="0.35">
      <c r="A348" s="53"/>
      <c r="B348" s="118">
        <v>316</v>
      </c>
      <c r="C348" s="118" t="s">
        <v>778</v>
      </c>
      <c r="D348" s="118" t="s">
        <v>1092</v>
      </c>
      <c r="E348" s="118" t="s">
        <v>1094</v>
      </c>
      <c r="F348" s="129"/>
      <c r="G348" s="122"/>
      <c r="H348" t="s">
        <v>1211</v>
      </c>
    </row>
    <row r="349" spans="1:8" x14ac:dyDescent="0.35">
      <c r="A349" s="53"/>
      <c r="B349" s="118">
        <v>317</v>
      </c>
      <c r="C349" s="118" t="s">
        <v>779</v>
      </c>
      <c r="D349" s="118" t="s">
        <v>1096</v>
      </c>
      <c r="E349" s="118" t="s">
        <v>1098</v>
      </c>
      <c r="F349" s="129"/>
      <c r="G349" s="122"/>
      <c r="H349" t="s">
        <v>1211</v>
      </c>
    </row>
    <row r="350" spans="1:8" x14ac:dyDescent="0.35">
      <c r="A350" s="53"/>
      <c r="B350" s="119">
        <v>318</v>
      </c>
      <c r="C350" s="119" t="s">
        <v>780</v>
      </c>
      <c r="D350" s="119" t="s">
        <v>1147</v>
      </c>
      <c r="E350" s="119" t="s">
        <v>1151</v>
      </c>
      <c r="F350" s="129"/>
      <c r="G350" s="122"/>
      <c r="H350" t="s">
        <v>1211</v>
      </c>
    </row>
    <row r="351" spans="1:8" x14ac:dyDescent="0.35">
      <c r="A351" s="53"/>
      <c r="B351" s="119">
        <v>319</v>
      </c>
      <c r="C351" s="119" t="s">
        <v>781</v>
      </c>
      <c r="D351" s="119" t="s">
        <v>1148</v>
      </c>
      <c r="E351" s="119" t="s">
        <v>1152</v>
      </c>
      <c r="F351" s="129"/>
      <c r="G351" s="122"/>
      <c r="H351" t="s">
        <v>1211</v>
      </c>
    </row>
    <row r="352" spans="1:8" x14ac:dyDescent="0.35">
      <c r="A352" s="53"/>
      <c r="B352" s="117">
        <v>320</v>
      </c>
      <c r="C352" s="117" t="s">
        <v>782</v>
      </c>
      <c r="D352" s="117" t="s">
        <v>1092</v>
      </c>
      <c r="E352" s="117" t="s">
        <v>1094</v>
      </c>
      <c r="F352" s="129"/>
      <c r="G352" s="122"/>
      <c r="H352" t="s">
        <v>1211</v>
      </c>
    </row>
    <row r="353" spans="1:8" x14ac:dyDescent="0.35">
      <c r="A353" s="53"/>
      <c r="B353" s="117">
        <v>321</v>
      </c>
      <c r="C353" s="117" t="s">
        <v>783</v>
      </c>
      <c r="D353" s="117" t="s">
        <v>1096</v>
      </c>
      <c r="E353" s="117" t="s">
        <v>1098</v>
      </c>
      <c r="F353" s="129"/>
      <c r="G353" s="122"/>
      <c r="H353" t="s">
        <v>1211</v>
      </c>
    </row>
    <row r="354" spans="1:8" x14ac:dyDescent="0.35">
      <c r="A354" s="53"/>
      <c r="B354" s="116">
        <v>321.5</v>
      </c>
      <c r="C354" s="115"/>
      <c r="D354" s="115"/>
      <c r="E354" s="115"/>
      <c r="F354" s="131"/>
      <c r="G354" s="115"/>
      <c r="H354"/>
    </row>
    <row r="355" spans="1:8" x14ac:dyDescent="0.35">
      <c r="C355" s="54"/>
      <c r="D355" s="54"/>
      <c r="E355" s="54"/>
      <c r="F355" s="55"/>
      <c r="G355" s="54"/>
    </row>
    <row r="356" spans="1:8" x14ac:dyDescent="0.35">
      <c r="C356" s="54"/>
      <c r="D356" s="54"/>
      <c r="E356" s="54"/>
      <c r="F356" s="55"/>
      <c r="G356" s="56"/>
    </row>
    <row r="360" spans="1:8" x14ac:dyDescent="0.35">
      <c r="D360" s="54"/>
      <c r="E360" s="54"/>
      <c r="F360" s="55"/>
      <c r="G360" s="56"/>
    </row>
    <row r="362" spans="1:8" x14ac:dyDescent="0.35">
      <c r="A362" s="57"/>
      <c r="B362" s="57"/>
      <c r="C362" s="58"/>
      <c r="D362" s="58"/>
      <c r="E362" s="58"/>
      <c r="F362" s="59"/>
      <c r="G362" s="58"/>
    </row>
    <row r="363" spans="1:8" x14ac:dyDescent="0.35">
      <c r="A363" s="60"/>
      <c r="B363" s="60"/>
      <c r="C363" s="54"/>
      <c r="D363" s="54"/>
      <c r="E363" s="54"/>
      <c r="F363" s="55"/>
      <c r="G363" s="54"/>
    </row>
    <row r="364" spans="1:8" x14ac:dyDescent="0.35">
      <c r="A364" s="57"/>
      <c r="B364" s="57"/>
      <c r="C364" s="54"/>
      <c r="D364" s="54"/>
      <c r="E364" s="54"/>
      <c r="F364" s="55"/>
      <c r="G364" s="56"/>
    </row>
    <row r="365" spans="1:8" x14ac:dyDescent="0.35">
      <c r="A365" s="57"/>
      <c r="B365" s="57"/>
      <c r="C365" s="58"/>
      <c r="D365" s="58"/>
      <c r="E365" s="58"/>
      <c r="F365" s="59"/>
      <c r="G365" s="58"/>
    </row>
    <row r="366" spans="1:8" x14ac:dyDescent="0.35">
      <c r="A366" s="57"/>
      <c r="B366" s="57"/>
      <c r="C366" s="58"/>
      <c r="D366" s="58"/>
      <c r="E366" s="58"/>
      <c r="F366" s="59"/>
      <c r="G366" s="58"/>
    </row>
    <row r="367" spans="1:8" x14ac:dyDescent="0.35">
      <c r="A367" s="57"/>
      <c r="B367" s="57"/>
      <c r="C367" s="58"/>
      <c r="D367" s="58"/>
      <c r="E367" s="58"/>
      <c r="F367" s="59"/>
      <c r="G367" s="58"/>
    </row>
    <row r="368" spans="1:8" x14ac:dyDescent="0.35">
      <c r="A368" s="57"/>
      <c r="B368" s="57"/>
      <c r="C368" s="58"/>
      <c r="D368" s="54"/>
      <c r="E368" s="54"/>
      <c r="F368" s="55"/>
      <c r="G368" s="56"/>
    </row>
    <row r="369" spans="1:7" x14ac:dyDescent="0.35">
      <c r="A369" s="57"/>
      <c r="B369" s="57"/>
      <c r="C369" s="58"/>
      <c r="D369" s="54"/>
      <c r="E369" s="54"/>
      <c r="F369" s="55"/>
      <c r="G369" s="56"/>
    </row>
    <row r="370" spans="1:7" x14ac:dyDescent="0.35">
      <c r="A370" s="57"/>
      <c r="B370" s="57"/>
      <c r="C370" s="54"/>
      <c r="D370" s="54"/>
      <c r="E370" s="54"/>
      <c r="F370" s="55"/>
      <c r="G370" s="54"/>
    </row>
    <row r="371" spans="1:7" x14ac:dyDescent="0.35">
      <c r="A371" s="57"/>
      <c r="B371" s="57"/>
      <c r="C371" s="54"/>
      <c r="D371" s="54"/>
      <c r="E371" s="54"/>
      <c r="F371" s="55"/>
      <c r="G371" s="54"/>
    </row>
    <row r="372" spans="1:7" x14ac:dyDescent="0.35">
      <c r="C372" s="54"/>
      <c r="D372" s="54"/>
      <c r="E372" s="54"/>
      <c r="F372" s="55"/>
      <c r="G372" s="56"/>
    </row>
    <row r="373" spans="1:7" x14ac:dyDescent="0.35">
      <c r="C373" s="54"/>
      <c r="D373" s="54"/>
      <c r="E373" s="54"/>
      <c r="F373" s="55"/>
      <c r="G373" s="56"/>
    </row>
    <row r="374" spans="1:7" x14ac:dyDescent="0.35">
      <c r="C374" s="200"/>
      <c r="D374" s="200"/>
      <c r="E374" s="200"/>
      <c r="F374" s="200"/>
      <c r="G374" s="200"/>
    </row>
    <row r="375" spans="1:7" x14ac:dyDescent="0.35">
      <c r="C375" s="54"/>
      <c r="D375" s="54"/>
      <c r="E375" s="54"/>
      <c r="F375" s="55"/>
      <c r="G375" s="54"/>
    </row>
    <row r="376" spans="1:7" x14ac:dyDescent="0.35">
      <c r="C376" s="54"/>
      <c r="D376" s="54"/>
      <c r="E376" s="54"/>
      <c r="F376" s="55"/>
      <c r="G376" s="56"/>
    </row>
    <row r="377" spans="1:7" x14ac:dyDescent="0.35">
      <c r="C377" s="58"/>
      <c r="D377" s="58"/>
      <c r="E377" s="58"/>
      <c r="F377" s="59"/>
      <c r="G377" s="58"/>
    </row>
    <row r="378" spans="1:7" x14ac:dyDescent="0.35">
      <c r="C378" s="58"/>
      <c r="D378" s="58"/>
      <c r="E378" s="58"/>
      <c r="F378" s="59"/>
      <c r="G378" s="58"/>
    </row>
    <row r="379" spans="1:7" x14ac:dyDescent="0.35">
      <c r="C379" s="58"/>
      <c r="D379" s="58"/>
      <c r="E379" s="58"/>
      <c r="F379" s="59"/>
      <c r="G379" s="58"/>
    </row>
    <row r="380" spans="1:7" x14ac:dyDescent="0.35">
      <c r="C380" s="58"/>
      <c r="D380" s="54"/>
      <c r="E380" s="54"/>
      <c r="F380" s="55"/>
      <c r="G380" s="56"/>
    </row>
    <row r="381" spans="1:7" x14ac:dyDescent="0.35">
      <c r="C381" s="58"/>
      <c r="D381" s="54"/>
      <c r="E381" s="54"/>
      <c r="F381" s="55"/>
      <c r="G381" s="56"/>
    </row>
    <row r="382" spans="1:7" x14ac:dyDescent="0.35">
      <c r="C382" s="54"/>
      <c r="D382" s="54"/>
      <c r="E382" s="54"/>
      <c r="F382" s="55"/>
      <c r="G382" s="54"/>
    </row>
    <row r="383" spans="1:7" x14ac:dyDescent="0.35">
      <c r="C383" s="54"/>
      <c r="D383" s="54"/>
      <c r="E383" s="54"/>
      <c r="F383" s="55"/>
      <c r="G383" s="54"/>
    </row>
    <row r="384" spans="1:7" x14ac:dyDescent="0.35">
      <c r="C384" s="58"/>
      <c r="D384" s="58"/>
      <c r="E384" s="58"/>
      <c r="F384" s="59"/>
      <c r="G384" s="58"/>
    </row>
    <row r="385" spans="3:7" x14ac:dyDescent="0.35">
      <c r="C385" s="58"/>
      <c r="D385" s="58"/>
      <c r="E385" s="58"/>
      <c r="F385" s="59"/>
      <c r="G385" s="58"/>
    </row>
    <row r="387" spans="3:7" x14ac:dyDescent="0.35">
      <c r="D387" s="54"/>
      <c r="E387" s="54"/>
      <c r="F387" s="55"/>
      <c r="G387" s="56"/>
    </row>
    <row r="388" spans="3:7" x14ac:dyDescent="0.35">
      <c r="D388" s="54"/>
      <c r="E388" s="54"/>
      <c r="F388" s="55"/>
      <c r="G388" s="56"/>
    </row>
    <row r="389" spans="3:7" x14ac:dyDescent="0.35">
      <c r="C389" s="54"/>
      <c r="D389" s="54"/>
      <c r="E389" s="54"/>
      <c r="F389" s="55"/>
      <c r="G389" s="54"/>
    </row>
    <row r="390" spans="3:7" x14ac:dyDescent="0.35">
      <c r="C390" s="54"/>
      <c r="D390" s="54"/>
      <c r="E390" s="54"/>
      <c r="F390" s="55"/>
      <c r="G390" s="54"/>
    </row>
    <row r="391" spans="3:7" x14ac:dyDescent="0.35">
      <c r="C391" s="54"/>
      <c r="D391" s="54"/>
      <c r="E391" s="54"/>
      <c r="F391" s="55"/>
      <c r="G391" s="54"/>
    </row>
    <row r="392" spans="3:7" x14ac:dyDescent="0.35">
      <c r="C392" s="200"/>
      <c r="D392" s="200"/>
      <c r="E392" s="200"/>
      <c r="F392" s="200"/>
      <c r="G392" s="200"/>
    </row>
    <row r="393" spans="3:7" x14ac:dyDescent="0.35">
      <c r="C393" s="54"/>
      <c r="D393" s="54"/>
      <c r="E393" s="54"/>
      <c r="F393" s="55"/>
      <c r="G393" s="54"/>
    </row>
    <row r="394" spans="3:7" x14ac:dyDescent="0.35">
      <c r="C394" s="54"/>
      <c r="D394" s="54"/>
      <c r="E394" s="54"/>
      <c r="F394" s="55"/>
      <c r="G394" s="56"/>
    </row>
    <row r="398" spans="3:7" x14ac:dyDescent="0.35">
      <c r="D398" s="54"/>
      <c r="E398" s="54"/>
      <c r="F398" s="55"/>
      <c r="G398" s="56"/>
    </row>
    <row r="399" spans="3:7" x14ac:dyDescent="0.35">
      <c r="D399" s="54"/>
      <c r="E399" s="54"/>
      <c r="F399" s="55"/>
      <c r="G399" s="56"/>
    </row>
    <row r="400" spans="3:7" x14ac:dyDescent="0.35">
      <c r="C400" s="54"/>
      <c r="D400" s="54"/>
      <c r="E400" s="54"/>
      <c r="F400" s="55"/>
      <c r="G400" s="54"/>
    </row>
    <row r="401" spans="3:7" x14ac:dyDescent="0.35">
      <c r="C401" s="54"/>
      <c r="D401" s="54"/>
      <c r="E401" s="54"/>
      <c r="F401" s="55"/>
      <c r="G401" s="54"/>
    </row>
    <row r="402" spans="3:7" x14ac:dyDescent="0.35">
      <c r="C402" s="61"/>
      <c r="G402" s="61"/>
    </row>
    <row r="403" spans="3:7" x14ac:dyDescent="0.35">
      <c r="C403" s="54"/>
      <c r="D403" s="54"/>
      <c r="E403" s="54"/>
      <c r="F403" s="55"/>
      <c r="G403" s="54"/>
    </row>
    <row r="405" spans="3:7" x14ac:dyDescent="0.35">
      <c r="D405" s="54"/>
      <c r="E405" s="54"/>
      <c r="F405" s="55"/>
      <c r="G405" s="54"/>
    </row>
    <row r="406" spans="3:7" x14ac:dyDescent="0.35">
      <c r="D406" s="54"/>
      <c r="E406" s="54"/>
      <c r="F406" s="55"/>
      <c r="G406" s="56"/>
    </row>
    <row r="408" spans="3:7" x14ac:dyDescent="0.35">
      <c r="D408" s="54"/>
      <c r="E408" s="54"/>
      <c r="F408" s="55"/>
      <c r="G408" s="54"/>
    </row>
    <row r="409" spans="3:7" x14ac:dyDescent="0.35">
      <c r="D409" s="54"/>
      <c r="E409" s="54"/>
      <c r="F409" s="55"/>
      <c r="G409" s="56"/>
    </row>
  </sheetData>
  <sheetProtection algorithmName="SHA-512" hashValue="uLcCbqlmYGzu2Gy6N6s6c/2v9wco8naYfm4Pz2tj3wlFwcYhl1nYJAD8u4EYx0ZdyWn5wNIjaUwVjQu08mtx2g==" saltValue="THN+PkEnWK0Foxgo8QXQDw==" spinCount="100000" sheet="1" objects="1" scenarios="1"/>
  <mergeCells count="2">
    <mergeCell ref="C374:G374"/>
    <mergeCell ref="C392:G392"/>
  </mergeCells>
  <phoneticPr fontId="52" type="noConversion"/>
  <conditionalFormatting sqref="F1 F355:F1048576">
    <cfRule type="expression" dxfId="19" priority="389" stopIfTrue="1">
      <formula>AND(ISBLANK($F1),NOT(ISBLANK($C1)))</formula>
    </cfRule>
  </conditionalFormatting>
  <conditionalFormatting sqref="F1:G1 F355:G1048576">
    <cfRule type="expression" dxfId="18" priority="390">
      <formula>SEARCH("CN1",$C1)</formula>
    </cfRule>
    <cfRule type="expression" dxfId="17" priority="391">
      <formula>SEARCH("CN2",$C1)</formula>
    </cfRule>
    <cfRule type="expression" dxfId="16" priority="392">
      <formula>SEARCH("CN3",$C1)</formula>
    </cfRule>
    <cfRule type="expression" dxfId="15" priority="393">
      <formula>SEARCH("TP",$C1)</formula>
    </cfRule>
  </conditionalFormatting>
  <conditionalFormatting sqref="G1 G355:G1048576">
    <cfRule type="expression" dxfId="14" priority="388" stopIfTrue="1">
      <formula>AND(ISBLANK($G1),NOT(ISBLANK($C1)))</formula>
    </cfRule>
  </conditionalFormatting>
  <conditionalFormatting sqref="H2:H354">
    <cfRule type="notContainsBlanks" dxfId="13" priority="1">
      <formula>LEN(TRIM(H2))&gt;0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>
    <oddFooter>&amp;R&amp;1#&amp;"Calibri"&amp;10&amp;K0078D7Classification : Internal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008F00"/>
  </sheetPr>
  <dimension ref="A1:I25"/>
  <sheetViews>
    <sheetView showGridLines="0" zoomScaleNormal="100" workbookViewId="0">
      <selection activeCell="B6" sqref="B6"/>
    </sheetView>
  </sheetViews>
  <sheetFormatPr defaultColWidth="10.81640625" defaultRowHeight="13" x14ac:dyDescent="0.25"/>
  <cols>
    <col min="1" max="1" width="4.453125" style="1" customWidth="1"/>
    <col min="2" max="2" width="12.453125" style="1" customWidth="1"/>
    <col min="3" max="3" width="12" style="1" customWidth="1"/>
    <col min="4" max="4" width="10.81640625" style="1"/>
    <col min="5" max="5" width="19.1796875" style="1" customWidth="1"/>
    <col min="6" max="6" width="28.453125" style="1" customWidth="1"/>
    <col min="7" max="7" width="31.453125" style="1" customWidth="1"/>
    <col min="8" max="8" width="22" style="1" bestFit="1" customWidth="1"/>
    <col min="9" max="9" width="13.81640625" style="1" bestFit="1" customWidth="1"/>
    <col min="10" max="16384" width="10.81640625" style="1"/>
  </cols>
  <sheetData>
    <row r="1" spans="1:9" ht="23.15" customHeight="1" x14ac:dyDescent="0.25">
      <c r="A1" s="201" t="s">
        <v>186</v>
      </c>
      <c r="B1" s="201"/>
      <c r="C1" s="201"/>
      <c r="D1" s="201"/>
      <c r="E1" s="201"/>
      <c r="F1" s="201"/>
      <c r="G1" s="201"/>
      <c r="H1" s="38"/>
      <c r="I1" s="38"/>
    </row>
    <row r="2" spans="1:9" ht="23.15" customHeight="1" x14ac:dyDescent="0.25">
      <c r="A2" s="202" t="str">
        <f>IF(ISBLANK('Ficha de Jogo'!S2),"Cálculo do tempo de jogo das substituições",CONCATENATE("Cálculo do tempo de jogo das substituições (jogo ",'Ficha de Jogo'!S2,")"))</f>
        <v>Cálculo do tempo de jogo das substituições</v>
      </c>
      <c r="B2" s="202"/>
      <c r="C2" s="202"/>
      <c r="D2" s="202"/>
      <c r="E2" s="202"/>
      <c r="F2" s="202"/>
      <c r="G2" s="202"/>
      <c r="H2" s="62" t="s">
        <v>187</v>
      </c>
      <c r="I2" s="63">
        <f>TIME(0,50,0)</f>
        <v>3.4722222222222224E-2</v>
      </c>
    </row>
    <row r="3" spans="1:9" ht="23.15" customHeight="1" x14ac:dyDescent="0.25">
      <c r="A3" s="203" t="s">
        <v>6</v>
      </c>
      <c r="B3" s="203"/>
      <c r="C3" s="203"/>
      <c r="D3" s="203"/>
      <c r="E3" s="203"/>
      <c r="F3" s="204" t="str">
        <f>'Ficha de Jogo'!A6</f>
        <v/>
      </c>
      <c r="G3" s="204"/>
      <c r="H3" s="62" t="s">
        <v>188</v>
      </c>
      <c r="I3" s="64">
        <v>4</v>
      </c>
    </row>
    <row r="4" spans="1:9" ht="23.15" customHeight="1" x14ac:dyDescent="0.25">
      <c r="A4" s="203" t="s">
        <v>7</v>
      </c>
      <c r="B4" s="203"/>
      <c r="C4" s="203"/>
      <c r="D4" s="203"/>
      <c r="E4" s="203"/>
      <c r="F4" s="204" t="str">
        <f>'Ficha de Jogo'!L6</f>
        <v/>
      </c>
      <c r="G4" s="204"/>
      <c r="H4" s="62" t="s">
        <v>189</v>
      </c>
      <c r="I4" s="63">
        <f>TIME(0,10,0)</f>
        <v>6.9444444444444441E-3</v>
      </c>
    </row>
    <row r="5" spans="1:9" ht="65.150000000000006" customHeight="1" x14ac:dyDescent="0.25">
      <c r="A5" s="65" t="s">
        <v>190</v>
      </c>
      <c r="B5" s="65" t="s">
        <v>47</v>
      </c>
      <c r="C5" s="65" t="s">
        <v>191</v>
      </c>
      <c r="D5" s="65" t="s">
        <v>192</v>
      </c>
      <c r="E5" s="65" t="s">
        <v>193</v>
      </c>
      <c r="F5" s="65" t="s">
        <v>194</v>
      </c>
      <c r="G5" s="66" t="s">
        <v>195</v>
      </c>
      <c r="H5" s="65" t="s">
        <v>196</v>
      </c>
    </row>
    <row r="6" spans="1:9" ht="23.15" customHeight="1" x14ac:dyDescent="0.25">
      <c r="A6" s="67">
        <v>1</v>
      </c>
      <c r="B6" s="68"/>
      <c r="C6" s="68"/>
      <c r="D6" s="68"/>
      <c r="E6" s="68"/>
      <c r="F6" s="68"/>
      <c r="G6" s="64" t="str">
        <f t="shared" ref="G6:G25" si="0">IF(ISBLANK(F6),"",IF(ISBLANK(E6),"Preencher período (coluna D)",ROUNDUP(MINUTE(H6)+SECOND(H6)/60,0)))</f>
        <v/>
      </c>
      <c r="H6" s="63" t="str">
        <f t="shared" ref="H6:H25" si="1">IF(OR(ISBLANK(E6),ISBLANK(F6)),"",IF(E6&lt;&gt;"Golo-de-ouro",E6*$I$2/4-TIME(0,QUOTIENT(F6,100),MOD(F6,100)),$I$2+$I$4-TIME(0,QUOTIENT(F6,100),MOD(F6,100))))</f>
        <v/>
      </c>
      <c r="I6" s="38"/>
    </row>
    <row r="7" spans="1:9" ht="23.15" customHeight="1" x14ac:dyDescent="0.25">
      <c r="A7" s="67">
        <v>2</v>
      </c>
      <c r="B7" s="68"/>
      <c r="C7" s="68"/>
      <c r="D7" s="68"/>
      <c r="E7" s="68"/>
      <c r="F7" s="68"/>
      <c r="G7" s="64" t="str">
        <f t="shared" si="0"/>
        <v/>
      </c>
      <c r="H7" s="63" t="str">
        <f t="shared" si="1"/>
        <v/>
      </c>
      <c r="I7" s="38"/>
    </row>
    <row r="8" spans="1:9" ht="23.15" customHeight="1" x14ac:dyDescent="0.25">
      <c r="A8" s="67">
        <v>3</v>
      </c>
      <c r="B8" s="68"/>
      <c r="C8" s="68"/>
      <c r="D8" s="68"/>
      <c r="E8" s="68"/>
      <c r="F8" s="68"/>
      <c r="G8" s="64" t="str">
        <f t="shared" si="0"/>
        <v/>
      </c>
      <c r="H8" s="63" t="str">
        <f t="shared" si="1"/>
        <v/>
      </c>
      <c r="I8" s="38"/>
    </row>
    <row r="9" spans="1:9" ht="23.15" customHeight="1" x14ac:dyDescent="0.25">
      <c r="A9" s="67">
        <v>4</v>
      </c>
      <c r="B9" s="68"/>
      <c r="C9" s="68"/>
      <c r="D9" s="68"/>
      <c r="E9" s="68"/>
      <c r="F9" s="68"/>
      <c r="G9" s="64" t="str">
        <f t="shared" si="0"/>
        <v/>
      </c>
      <c r="H9" s="63" t="str">
        <f t="shared" si="1"/>
        <v/>
      </c>
      <c r="I9" s="38"/>
    </row>
    <row r="10" spans="1:9" ht="23.15" customHeight="1" x14ac:dyDescent="0.25">
      <c r="A10" s="67">
        <v>5</v>
      </c>
      <c r="B10" s="68"/>
      <c r="C10" s="68"/>
      <c r="D10" s="68"/>
      <c r="E10" s="68"/>
      <c r="F10" s="68"/>
      <c r="G10" s="64" t="str">
        <f t="shared" si="0"/>
        <v/>
      </c>
      <c r="H10" s="63" t="str">
        <f t="shared" si="1"/>
        <v/>
      </c>
      <c r="I10" s="38"/>
    </row>
    <row r="11" spans="1:9" ht="23.15" customHeight="1" x14ac:dyDescent="0.25">
      <c r="A11" s="67">
        <v>6</v>
      </c>
      <c r="B11" s="68"/>
      <c r="C11" s="68"/>
      <c r="D11" s="68"/>
      <c r="E11" s="68"/>
      <c r="F11" s="68"/>
      <c r="G11" s="64" t="str">
        <f t="shared" si="0"/>
        <v/>
      </c>
      <c r="H11" s="63" t="str">
        <f t="shared" si="1"/>
        <v/>
      </c>
      <c r="I11" s="38"/>
    </row>
    <row r="12" spans="1:9" ht="23.15" customHeight="1" x14ac:dyDescent="0.25">
      <c r="A12" s="67">
        <v>7</v>
      </c>
      <c r="B12" s="68"/>
      <c r="C12" s="68"/>
      <c r="D12" s="68"/>
      <c r="E12" s="68"/>
      <c r="F12" s="68"/>
      <c r="G12" s="64" t="str">
        <f t="shared" si="0"/>
        <v/>
      </c>
      <c r="H12" s="63" t="str">
        <f t="shared" si="1"/>
        <v/>
      </c>
      <c r="I12" s="38"/>
    </row>
    <row r="13" spans="1:9" ht="23.15" customHeight="1" x14ac:dyDescent="0.25">
      <c r="A13" s="67">
        <v>8</v>
      </c>
      <c r="B13" s="68"/>
      <c r="C13" s="68"/>
      <c r="D13" s="68"/>
      <c r="E13" s="68"/>
      <c r="F13" s="68"/>
      <c r="G13" s="64" t="str">
        <f t="shared" si="0"/>
        <v/>
      </c>
      <c r="H13" s="63" t="str">
        <f t="shared" si="1"/>
        <v/>
      </c>
      <c r="I13" s="38"/>
    </row>
    <row r="14" spans="1:9" ht="23.15" customHeight="1" x14ac:dyDescent="0.25">
      <c r="A14" s="67">
        <v>9</v>
      </c>
      <c r="B14" s="68"/>
      <c r="C14" s="68"/>
      <c r="D14" s="68"/>
      <c r="E14" s="68"/>
      <c r="F14" s="68"/>
      <c r="G14" s="64" t="str">
        <f t="shared" si="0"/>
        <v/>
      </c>
      <c r="H14" s="63" t="str">
        <f t="shared" si="1"/>
        <v/>
      </c>
      <c r="I14" s="38"/>
    </row>
    <row r="15" spans="1:9" ht="23.15" customHeight="1" x14ac:dyDescent="0.25">
      <c r="A15" s="67">
        <v>10</v>
      </c>
      <c r="B15" s="68"/>
      <c r="C15" s="68"/>
      <c r="D15" s="68"/>
      <c r="E15" s="68"/>
      <c r="F15" s="68"/>
      <c r="G15" s="64" t="str">
        <f t="shared" si="0"/>
        <v/>
      </c>
      <c r="H15" s="63" t="str">
        <f t="shared" si="1"/>
        <v/>
      </c>
      <c r="I15" s="38"/>
    </row>
    <row r="16" spans="1:9" ht="23.15" customHeight="1" x14ac:dyDescent="0.25">
      <c r="A16" s="67">
        <v>11</v>
      </c>
      <c r="B16" s="68"/>
      <c r="C16" s="68"/>
      <c r="D16" s="68"/>
      <c r="E16" s="68"/>
      <c r="F16" s="68"/>
      <c r="G16" s="64" t="str">
        <f t="shared" si="0"/>
        <v/>
      </c>
      <c r="H16" s="63" t="str">
        <f t="shared" si="1"/>
        <v/>
      </c>
      <c r="I16" s="38"/>
    </row>
    <row r="17" spans="1:9" ht="23.15" customHeight="1" x14ac:dyDescent="0.25">
      <c r="A17" s="67">
        <v>12</v>
      </c>
      <c r="B17" s="68"/>
      <c r="C17" s="68"/>
      <c r="D17" s="68"/>
      <c r="E17" s="68"/>
      <c r="F17" s="68"/>
      <c r="G17" s="64" t="str">
        <f t="shared" si="0"/>
        <v/>
      </c>
      <c r="H17" s="63" t="str">
        <f t="shared" si="1"/>
        <v/>
      </c>
      <c r="I17" s="38"/>
    </row>
    <row r="18" spans="1:9" ht="23.15" customHeight="1" x14ac:dyDescent="0.25">
      <c r="A18" s="67">
        <v>13</v>
      </c>
      <c r="B18" s="68"/>
      <c r="C18" s="68"/>
      <c r="D18" s="68"/>
      <c r="E18" s="68"/>
      <c r="F18" s="68"/>
      <c r="G18" s="64" t="str">
        <f t="shared" si="0"/>
        <v/>
      </c>
      <c r="H18" s="63" t="str">
        <f t="shared" si="1"/>
        <v/>
      </c>
      <c r="I18" s="38"/>
    </row>
    <row r="19" spans="1:9" ht="23.15" customHeight="1" x14ac:dyDescent="0.25">
      <c r="A19" s="67">
        <v>14</v>
      </c>
      <c r="B19" s="68"/>
      <c r="C19" s="68"/>
      <c r="D19" s="68"/>
      <c r="E19" s="68"/>
      <c r="F19" s="68"/>
      <c r="G19" s="64" t="str">
        <f t="shared" si="0"/>
        <v/>
      </c>
      <c r="H19" s="63" t="str">
        <f t="shared" si="1"/>
        <v/>
      </c>
      <c r="I19" s="38"/>
    </row>
    <row r="20" spans="1:9" ht="23.15" customHeight="1" x14ac:dyDescent="0.25">
      <c r="A20" s="67">
        <v>15</v>
      </c>
      <c r="B20" s="68"/>
      <c r="C20" s="68"/>
      <c r="D20" s="68"/>
      <c r="E20" s="68"/>
      <c r="F20" s="68"/>
      <c r="G20" s="64" t="str">
        <f t="shared" si="0"/>
        <v/>
      </c>
      <c r="H20" s="63" t="str">
        <f t="shared" si="1"/>
        <v/>
      </c>
      <c r="I20" s="38"/>
    </row>
    <row r="21" spans="1:9" ht="23.15" customHeight="1" x14ac:dyDescent="0.25">
      <c r="A21" s="67">
        <v>16</v>
      </c>
      <c r="B21" s="68"/>
      <c r="C21" s="68"/>
      <c r="D21" s="68"/>
      <c r="E21" s="68"/>
      <c r="F21" s="68"/>
      <c r="G21" s="64" t="str">
        <f t="shared" si="0"/>
        <v/>
      </c>
      <c r="H21" s="63" t="str">
        <f t="shared" si="1"/>
        <v/>
      </c>
      <c r="I21" s="38"/>
    </row>
    <row r="22" spans="1:9" ht="23.15" customHeight="1" x14ac:dyDescent="0.25">
      <c r="A22" s="67">
        <v>17</v>
      </c>
      <c r="B22" s="68"/>
      <c r="C22" s="68"/>
      <c r="D22" s="68"/>
      <c r="E22" s="68"/>
      <c r="F22" s="68"/>
      <c r="G22" s="64" t="str">
        <f t="shared" si="0"/>
        <v/>
      </c>
      <c r="H22" s="63" t="str">
        <f t="shared" si="1"/>
        <v/>
      </c>
      <c r="I22" s="38"/>
    </row>
    <row r="23" spans="1:9" ht="23.15" customHeight="1" x14ac:dyDescent="0.25">
      <c r="A23" s="67">
        <v>18</v>
      </c>
      <c r="B23" s="68"/>
      <c r="C23" s="68"/>
      <c r="D23" s="68"/>
      <c r="E23" s="68"/>
      <c r="F23" s="68"/>
      <c r="G23" s="64" t="str">
        <f t="shared" si="0"/>
        <v/>
      </c>
      <c r="H23" s="63" t="str">
        <f t="shared" si="1"/>
        <v/>
      </c>
      <c r="I23" s="38"/>
    </row>
    <row r="24" spans="1:9" ht="23.15" customHeight="1" x14ac:dyDescent="0.25">
      <c r="A24" s="67">
        <v>19</v>
      </c>
      <c r="B24" s="68"/>
      <c r="C24" s="68"/>
      <c r="D24" s="68"/>
      <c r="E24" s="68"/>
      <c r="F24" s="68"/>
      <c r="G24" s="64" t="str">
        <f t="shared" si="0"/>
        <v/>
      </c>
      <c r="H24" s="63" t="str">
        <f t="shared" si="1"/>
        <v/>
      </c>
      <c r="I24" s="38"/>
    </row>
    <row r="25" spans="1:9" ht="23.15" customHeight="1" x14ac:dyDescent="0.25">
      <c r="A25" s="67">
        <v>20</v>
      </c>
      <c r="B25" s="68"/>
      <c r="C25" s="68"/>
      <c r="D25" s="68"/>
      <c r="E25" s="68"/>
      <c r="F25" s="68"/>
      <c r="G25" s="64" t="str">
        <f t="shared" si="0"/>
        <v/>
      </c>
      <c r="H25" s="63" t="str">
        <f t="shared" si="1"/>
        <v/>
      </c>
      <c r="I25" s="38"/>
    </row>
  </sheetData>
  <sheetProtection algorithmName="SHA-512" hashValue="bX/Gg4mmHLTUyO6wo5vWTTsusyUtwYkgn2HG2p7UxSZdJorq5jj/gmgPLVTV0oBqGZPxBJSxFEggQfcZAI6vQQ==" saltValue="vjAUEhTuciIPX72UxZGKVw==" spinCount="100000" sheet="1" objects="1" scenarios="1" selectLockedCells="1"/>
  <mergeCells count="6">
    <mergeCell ref="A1:G1"/>
    <mergeCell ref="A2:G2"/>
    <mergeCell ref="A3:E3"/>
    <mergeCell ref="F3:G3"/>
    <mergeCell ref="A4:E4"/>
    <mergeCell ref="F4:G4"/>
  </mergeCells>
  <conditionalFormatting sqref="E6:E25">
    <cfRule type="expression" dxfId="12" priority="1" stopIfTrue="1">
      <formula>AND(ISNUMBER(F6),E6="")</formula>
    </cfRule>
  </conditionalFormatting>
  <dataValidations count="3">
    <dataValidation type="list" allowBlank="1" showInputMessage="1" showErrorMessage="1" sqref="E6:E25" xr:uid="{00000000-0002-0000-0300-000000000000}">
      <formula1>"1,2,3,4,Golo-de-ouro"</formula1>
    </dataValidation>
    <dataValidation type="whole" allowBlank="1" showInputMessage="1" showErrorMessage="1" error="Cada período tem no máximo 12:30, por favor coloque um número abaixo de 1230." sqref="F6:F25" xr:uid="{00000000-0002-0000-0300-000001000000}">
      <formula1>0</formula1>
      <formula2>1230</formula2>
    </dataValidation>
    <dataValidation type="list" allowBlank="1" showInputMessage="1" showErrorMessage="1" sqref="B6:B25" xr:uid="{00000000-0002-0000-0300-000002000000}">
      <formula1>$F$3:$F$4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008F00"/>
  </sheetPr>
  <dimension ref="A1:J25"/>
  <sheetViews>
    <sheetView showGridLines="0" workbookViewId="0">
      <selection activeCell="B6" sqref="B6"/>
    </sheetView>
  </sheetViews>
  <sheetFormatPr defaultColWidth="10.81640625" defaultRowHeight="13" x14ac:dyDescent="0.25"/>
  <cols>
    <col min="1" max="1" width="4.453125" style="38" customWidth="1"/>
    <col min="2" max="2" width="12.453125" style="38" customWidth="1"/>
    <col min="3" max="3" width="28.453125" style="38" customWidth="1"/>
    <col min="4" max="4" width="20" style="38" customWidth="1"/>
    <col min="5" max="5" width="28.453125" style="38" customWidth="1"/>
    <col min="6" max="6" width="46" style="38" customWidth="1"/>
    <col min="7" max="7" width="38.453125" style="38" hidden="1" customWidth="1"/>
    <col min="8" max="8" width="20" style="38" hidden="1" customWidth="1"/>
    <col min="9" max="9" width="23.453125" style="38" hidden="1" customWidth="1"/>
    <col min="10" max="10" width="31" style="38" hidden="1" customWidth="1"/>
    <col min="11" max="16384" width="10.81640625" style="38"/>
  </cols>
  <sheetData>
    <row r="1" spans="1:10" ht="23.15" customHeight="1" x14ac:dyDescent="0.25">
      <c r="A1" s="201" t="s">
        <v>186</v>
      </c>
      <c r="B1" s="201"/>
      <c r="C1" s="201"/>
      <c r="D1" s="201"/>
      <c r="E1" s="201"/>
      <c r="F1" s="201"/>
      <c r="G1" s="62" t="s">
        <v>187</v>
      </c>
      <c r="H1" s="63">
        <f>TIME(0,50,0)</f>
        <v>3.4722222222222224E-2</v>
      </c>
    </row>
    <row r="2" spans="1:10" ht="23.15" customHeight="1" x14ac:dyDescent="0.25">
      <c r="A2" s="202" t="str">
        <f>IF(ISBLANK('Ficha de Jogo'!S2),"Cálculo do tempo de suspensão devido a cartão amarelo",CONCATENATE("Cálculo do tempo de suspensão devido a cartão amarelo (jogo ",'Ficha de Jogo'!S2,")"))</f>
        <v>Cálculo do tempo de suspensão devido a cartão amarelo</v>
      </c>
      <c r="B2" s="202"/>
      <c r="C2" s="202"/>
      <c r="D2" s="202"/>
      <c r="E2" s="202"/>
      <c r="F2" s="202"/>
      <c r="G2" s="62" t="s">
        <v>188</v>
      </c>
      <c r="H2" s="64">
        <v>4</v>
      </c>
    </row>
    <row r="3" spans="1:10" ht="23.15" customHeight="1" x14ac:dyDescent="0.25">
      <c r="A3" s="203" t="s">
        <v>6</v>
      </c>
      <c r="B3" s="203"/>
      <c r="C3" s="203"/>
      <c r="D3" s="203"/>
      <c r="E3" s="204" t="str">
        <f>'Ficha de Jogo'!A6</f>
        <v/>
      </c>
      <c r="F3" s="204"/>
      <c r="G3" s="62" t="s">
        <v>189</v>
      </c>
      <c r="H3" s="63">
        <f>TIME(0,10,0)</f>
        <v>6.9444444444444441E-3</v>
      </c>
    </row>
    <row r="4" spans="1:10" ht="23.15" customHeight="1" x14ac:dyDescent="0.25">
      <c r="A4" s="203" t="s">
        <v>7</v>
      </c>
      <c r="B4" s="203"/>
      <c r="C4" s="203"/>
      <c r="D4" s="203"/>
      <c r="E4" s="204" t="str">
        <f>'Ficha de Jogo'!L6</f>
        <v/>
      </c>
      <c r="F4" s="204"/>
      <c r="G4" s="62" t="s">
        <v>197</v>
      </c>
      <c r="H4" s="63">
        <f>TIME(0,4,0)</f>
        <v>2.7777777777777779E-3</v>
      </c>
    </row>
    <row r="5" spans="1:10" ht="65.150000000000006" customHeight="1" x14ac:dyDescent="0.25">
      <c r="A5" s="65" t="s">
        <v>190</v>
      </c>
      <c r="B5" s="65" t="s">
        <v>47</v>
      </c>
      <c r="C5" s="65" t="s">
        <v>198</v>
      </c>
      <c r="D5" s="65" t="s">
        <v>199</v>
      </c>
      <c r="E5" s="65" t="s">
        <v>194</v>
      </c>
      <c r="F5" s="65" t="s">
        <v>200</v>
      </c>
      <c r="G5" s="62" t="s">
        <v>201</v>
      </c>
      <c r="H5" s="65" t="s">
        <v>202</v>
      </c>
      <c r="I5" s="65" t="s">
        <v>203</v>
      </c>
      <c r="J5" s="65" t="s">
        <v>204</v>
      </c>
    </row>
    <row r="6" spans="1:10" ht="23.15" customHeight="1" x14ac:dyDescent="0.25">
      <c r="A6" s="67">
        <v>1</v>
      </c>
      <c r="B6" s="68"/>
      <c r="C6" s="68"/>
      <c r="D6" s="68"/>
      <c r="E6" s="68"/>
      <c r="F6" s="69" t="str">
        <f t="shared" ref="F6:F25" si="0">IF(ISBLANK(E6),"",IF(ISBLANK(D6),"Preencher período (coluna D e/ou F)",IF(G6&lt;&gt;"Não volta a entrar",_xlfn.CONCAT(G6,": ",MINUTE(J6),":",SECOND(J6)),G6)))</f>
        <v/>
      </c>
      <c r="G6" s="64" t="str">
        <f t="shared" ref="G6:G25" si="1">IF(OR(ISBLANK(D6),ISBLANK(E6)),"",IF(D6&lt;&gt;"Golo-de-ouro",IF(E6-400&gt;0,_xlfn.CONCAT("Período ",D6),IF(D6=4,_xlfn.CONCAT("Não volta a entrar ou Golo de ouro"),_xlfn.CONCAT("Período ", D6+1))),IF(E6-400&gt;0,_xlfn.CONCAT("Golo-de-ouro"),"Não volta a entrar")))</f>
        <v/>
      </c>
      <c r="H6" s="63" t="str">
        <f t="shared" ref="H6:H20" si="2">IF(OR(ISBLANK(D6),ISBLANK(E6)),"",IF(D6&lt;&gt;"Golo-de-ouro",$H$1-D6*$H$1/$H$2+TIME(0,QUOTIENT(E6,100),MOD(E6,100)),TIME(0,QUOTIENT(E6,100),MOD(E6,100))))</f>
        <v/>
      </c>
      <c r="I6" s="63" t="str">
        <f t="shared" ref="I6:I25" si="3">IF(OR(ISBLANK(D6),ISBLANK(E6)),"",IF($H$4&lt;H6,H6-$H$4,H6+$H$3-$H$4))</f>
        <v/>
      </c>
      <c r="J6" s="63" t="str">
        <f t="shared" ref="J6:J25" si="4">IF(OR(ISBLANK(D6),ISBLANK(E6)),"",IF($H$4&lt;H6,I6-_xlfn.FLOOR.MATH(I6/($H$1/$H$2))*$H$1/$H$2,I6))</f>
        <v/>
      </c>
    </row>
    <row r="7" spans="1:10" ht="23.15" customHeight="1" x14ac:dyDescent="0.25">
      <c r="A7" s="67">
        <v>2</v>
      </c>
      <c r="B7" s="68"/>
      <c r="C7" s="68"/>
      <c r="D7" s="68"/>
      <c r="E7" s="68"/>
      <c r="F7" s="69" t="str">
        <f t="shared" si="0"/>
        <v/>
      </c>
      <c r="G7" s="64" t="str">
        <f t="shared" si="1"/>
        <v/>
      </c>
      <c r="H7" s="63" t="str">
        <f t="shared" si="2"/>
        <v/>
      </c>
      <c r="I7" s="63" t="str">
        <f t="shared" si="3"/>
        <v/>
      </c>
      <c r="J7" s="63" t="str">
        <f t="shared" si="4"/>
        <v/>
      </c>
    </row>
    <row r="8" spans="1:10" ht="23.15" customHeight="1" x14ac:dyDescent="0.25">
      <c r="A8" s="67">
        <v>3</v>
      </c>
      <c r="B8" s="68"/>
      <c r="C8" s="68"/>
      <c r="D8" s="68"/>
      <c r="E8" s="68"/>
      <c r="F8" s="69" t="str">
        <f t="shared" si="0"/>
        <v/>
      </c>
      <c r="G8" s="64" t="str">
        <f t="shared" si="1"/>
        <v/>
      </c>
      <c r="H8" s="63" t="str">
        <f t="shared" si="2"/>
        <v/>
      </c>
      <c r="I8" s="63" t="str">
        <f t="shared" si="3"/>
        <v/>
      </c>
      <c r="J8" s="63" t="str">
        <f t="shared" si="4"/>
        <v/>
      </c>
    </row>
    <row r="9" spans="1:10" ht="23.15" customHeight="1" x14ac:dyDescent="0.25">
      <c r="A9" s="67">
        <v>4</v>
      </c>
      <c r="B9" s="68"/>
      <c r="C9" s="68"/>
      <c r="D9" s="68"/>
      <c r="E9" s="68"/>
      <c r="F9" s="69" t="str">
        <f t="shared" si="0"/>
        <v/>
      </c>
      <c r="G9" s="64" t="str">
        <f t="shared" si="1"/>
        <v/>
      </c>
      <c r="H9" s="63" t="str">
        <f t="shared" si="2"/>
        <v/>
      </c>
      <c r="I9" s="63" t="str">
        <f t="shared" si="3"/>
        <v/>
      </c>
      <c r="J9" s="63" t="str">
        <f t="shared" si="4"/>
        <v/>
      </c>
    </row>
    <row r="10" spans="1:10" ht="23.15" customHeight="1" x14ac:dyDescent="0.25">
      <c r="A10" s="67">
        <v>5</v>
      </c>
      <c r="B10" s="68"/>
      <c r="C10" s="68"/>
      <c r="D10" s="68"/>
      <c r="E10" s="68"/>
      <c r="F10" s="69" t="str">
        <f t="shared" si="0"/>
        <v/>
      </c>
      <c r="G10" s="64" t="str">
        <f t="shared" si="1"/>
        <v/>
      </c>
      <c r="H10" s="63" t="str">
        <f t="shared" si="2"/>
        <v/>
      </c>
      <c r="I10" s="63" t="str">
        <f t="shared" si="3"/>
        <v/>
      </c>
      <c r="J10" s="63" t="str">
        <f t="shared" si="4"/>
        <v/>
      </c>
    </row>
    <row r="11" spans="1:10" ht="23.15" customHeight="1" x14ac:dyDescent="0.25">
      <c r="A11" s="67">
        <v>6</v>
      </c>
      <c r="B11" s="68"/>
      <c r="C11" s="68"/>
      <c r="D11" s="68"/>
      <c r="E11" s="68"/>
      <c r="F11" s="69" t="str">
        <f t="shared" si="0"/>
        <v/>
      </c>
      <c r="G11" s="64" t="str">
        <f t="shared" si="1"/>
        <v/>
      </c>
      <c r="H11" s="63" t="str">
        <f t="shared" si="2"/>
        <v/>
      </c>
      <c r="I11" s="63" t="str">
        <f t="shared" si="3"/>
        <v/>
      </c>
      <c r="J11" s="63" t="str">
        <f t="shared" si="4"/>
        <v/>
      </c>
    </row>
    <row r="12" spans="1:10" ht="23.15" customHeight="1" x14ac:dyDescent="0.25">
      <c r="A12" s="67">
        <v>7</v>
      </c>
      <c r="B12" s="68"/>
      <c r="C12" s="68"/>
      <c r="D12" s="68"/>
      <c r="E12" s="68"/>
      <c r="F12" s="69" t="str">
        <f t="shared" si="0"/>
        <v/>
      </c>
      <c r="G12" s="64" t="str">
        <f t="shared" si="1"/>
        <v/>
      </c>
      <c r="H12" s="63" t="str">
        <f t="shared" si="2"/>
        <v/>
      </c>
      <c r="I12" s="63" t="str">
        <f t="shared" si="3"/>
        <v/>
      </c>
      <c r="J12" s="63" t="str">
        <f t="shared" si="4"/>
        <v/>
      </c>
    </row>
    <row r="13" spans="1:10" ht="23.15" customHeight="1" x14ac:dyDescent="0.25">
      <c r="A13" s="67">
        <v>8</v>
      </c>
      <c r="B13" s="68"/>
      <c r="C13" s="68"/>
      <c r="D13" s="68"/>
      <c r="E13" s="68"/>
      <c r="F13" s="69" t="str">
        <f t="shared" si="0"/>
        <v/>
      </c>
      <c r="G13" s="64" t="str">
        <f t="shared" si="1"/>
        <v/>
      </c>
      <c r="H13" s="63" t="str">
        <f t="shared" si="2"/>
        <v/>
      </c>
      <c r="I13" s="63" t="str">
        <f t="shared" si="3"/>
        <v/>
      </c>
      <c r="J13" s="63" t="str">
        <f t="shared" si="4"/>
        <v/>
      </c>
    </row>
    <row r="14" spans="1:10" ht="23.15" customHeight="1" x14ac:dyDescent="0.25">
      <c r="A14" s="67">
        <v>9</v>
      </c>
      <c r="B14" s="68"/>
      <c r="C14" s="68"/>
      <c r="D14" s="68"/>
      <c r="E14" s="68"/>
      <c r="F14" s="69" t="str">
        <f t="shared" si="0"/>
        <v/>
      </c>
      <c r="G14" s="64" t="str">
        <f t="shared" si="1"/>
        <v/>
      </c>
      <c r="H14" s="63" t="str">
        <f t="shared" si="2"/>
        <v/>
      </c>
      <c r="I14" s="63" t="str">
        <f t="shared" si="3"/>
        <v/>
      </c>
      <c r="J14" s="63" t="str">
        <f t="shared" si="4"/>
        <v/>
      </c>
    </row>
    <row r="15" spans="1:10" ht="23.15" customHeight="1" x14ac:dyDescent="0.25">
      <c r="A15" s="67">
        <v>10</v>
      </c>
      <c r="B15" s="68"/>
      <c r="C15" s="68"/>
      <c r="D15" s="68"/>
      <c r="E15" s="68"/>
      <c r="F15" s="69" t="str">
        <f t="shared" si="0"/>
        <v/>
      </c>
      <c r="G15" s="64" t="str">
        <f t="shared" si="1"/>
        <v/>
      </c>
      <c r="H15" s="63" t="str">
        <f t="shared" si="2"/>
        <v/>
      </c>
      <c r="I15" s="63" t="str">
        <f t="shared" si="3"/>
        <v/>
      </c>
      <c r="J15" s="63" t="str">
        <f t="shared" si="4"/>
        <v/>
      </c>
    </row>
    <row r="16" spans="1:10" ht="23.15" customHeight="1" x14ac:dyDescent="0.25">
      <c r="A16" s="67">
        <v>11</v>
      </c>
      <c r="B16" s="68"/>
      <c r="C16" s="68"/>
      <c r="D16" s="68"/>
      <c r="E16" s="68"/>
      <c r="F16" s="69" t="str">
        <f t="shared" si="0"/>
        <v/>
      </c>
      <c r="G16" s="64" t="str">
        <f t="shared" si="1"/>
        <v/>
      </c>
      <c r="H16" s="63" t="str">
        <f t="shared" si="2"/>
        <v/>
      </c>
      <c r="I16" s="63" t="str">
        <f t="shared" si="3"/>
        <v/>
      </c>
      <c r="J16" s="63" t="str">
        <f t="shared" si="4"/>
        <v/>
      </c>
    </row>
    <row r="17" spans="1:10" ht="23.15" customHeight="1" x14ac:dyDescent="0.25">
      <c r="A17" s="67">
        <v>12</v>
      </c>
      <c r="B17" s="68"/>
      <c r="C17" s="68"/>
      <c r="D17" s="68"/>
      <c r="E17" s="68"/>
      <c r="F17" s="69" t="str">
        <f t="shared" si="0"/>
        <v/>
      </c>
      <c r="G17" s="64" t="str">
        <f t="shared" si="1"/>
        <v/>
      </c>
      <c r="H17" s="63" t="str">
        <f t="shared" si="2"/>
        <v/>
      </c>
      <c r="I17" s="63" t="str">
        <f t="shared" si="3"/>
        <v/>
      </c>
      <c r="J17" s="63" t="str">
        <f t="shared" si="4"/>
        <v/>
      </c>
    </row>
    <row r="18" spans="1:10" ht="23.15" customHeight="1" x14ac:dyDescent="0.25">
      <c r="A18" s="67">
        <v>13</v>
      </c>
      <c r="B18" s="68"/>
      <c r="C18" s="68"/>
      <c r="D18" s="68"/>
      <c r="E18" s="68"/>
      <c r="F18" s="69" t="str">
        <f t="shared" si="0"/>
        <v/>
      </c>
      <c r="G18" s="64" t="str">
        <f t="shared" si="1"/>
        <v/>
      </c>
      <c r="H18" s="63" t="str">
        <f t="shared" si="2"/>
        <v/>
      </c>
      <c r="I18" s="63" t="str">
        <f t="shared" si="3"/>
        <v/>
      </c>
      <c r="J18" s="63" t="str">
        <f t="shared" si="4"/>
        <v/>
      </c>
    </row>
    <row r="19" spans="1:10" ht="23.15" customHeight="1" x14ac:dyDescent="0.25">
      <c r="A19" s="67">
        <v>14</v>
      </c>
      <c r="B19" s="68"/>
      <c r="C19" s="68"/>
      <c r="D19" s="68"/>
      <c r="E19" s="68"/>
      <c r="F19" s="69" t="str">
        <f t="shared" si="0"/>
        <v/>
      </c>
      <c r="G19" s="64" t="str">
        <f t="shared" si="1"/>
        <v/>
      </c>
      <c r="H19" s="63" t="str">
        <f>IF(OR(ISBLANK(D19),ISBLANK(E19)),"",IF(D19&lt;&gt;"Golo-de-ouro",$H$1-D19*$H$1/$H$2+TIME(0,QUOTIENT(E19,100),MOD(E19,100)),TIME(0,QUOTIENT(E19,100),MOD(E19,100))))</f>
        <v/>
      </c>
      <c r="I19" s="63" t="str">
        <f t="shared" si="3"/>
        <v/>
      </c>
      <c r="J19" s="63" t="str">
        <f>IF(OR(ISBLANK(D19),ISBLANK(E19)),"",IF($H$4&lt;H19,I19-_xlfn.FLOOR.MATH(I19/($H$1/$H$2))*$H$1/$H$2,I19))</f>
        <v/>
      </c>
    </row>
    <row r="20" spans="1:10" ht="23.15" customHeight="1" x14ac:dyDescent="0.25">
      <c r="A20" s="67">
        <v>15</v>
      </c>
      <c r="B20" s="68"/>
      <c r="C20" s="68"/>
      <c r="D20" s="68"/>
      <c r="E20" s="68"/>
      <c r="F20" s="69" t="str">
        <f t="shared" si="0"/>
        <v/>
      </c>
      <c r="G20" s="64" t="str">
        <f t="shared" si="1"/>
        <v/>
      </c>
      <c r="H20" s="63" t="str">
        <f t="shared" si="2"/>
        <v/>
      </c>
      <c r="I20" s="63" t="str">
        <f t="shared" si="3"/>
        <v/>
      </c>
      <c r="J20" s="63" t="str">
        <f t="shared" si="4"/>
        <v/>
      </c>
    </row>
    <row r="21" spans="1:10" ht="23.15" customHeight="1" x14ac:dyDescent="0.25">
      <c r="A21" s="67">
        <v>16</v>
      </c>
      <c r="B21" s="68"/>
      <c r="C21" s="68"/>
      <c r="D21" s="68"/>
      <c r="E21" s="68"/>
      <c r="F21" s="69" t="str">
        <f t="shared" si="0"/>
        <v/>
      </c>
      <c r="G21" s="64" t="str">
        <f t="shared" si="1"/>
        <v/>
      </c>
      <c r="H21" s="63" t="str">
        <f t="shared" ref="H21:H25" si="5">IF(OR(ISBLANK(D21),ISBLANK(E21)),"",$H$1-D21*$H$1/$H$2+TIME(0,QUOTIENT(E21,100),MOD(E21,100)))</f>
        <v/>
      </c>
      <c r="I21" s="63" t="str">
        <f t="shared" si="3"/>
        <v/>
      </c>
      <c r="J21" s="63" t="str">
        <f t="shared" si="4"/>
        <v/>
      </c>
    </row>
    <row r="22" spans="1:10" ht="23.15" customHeight="1" x14ac:dyDescent="0.25">
      <c r="A22" s="67">
        <v>17</v>
      </c>
      <c r="B22" s="68"/>
      <c r="C22" s="68"/>
      <c r="D22" s="68"/>
      <c r="E22" s="68"/>
      <c r="F22" s="69" t="str">
        <f t="shared" si="0"/>
        <v/>
      </c>
      <c r="G22" s="64" t="str">
        <f t="shared" si="1"/>
        <v/>
      </c>
      <c r="H22" s="63" t="str">
        <f t="shared" si="5"/>
        <v/>
      </c>
      <c r="I22" s="63" t="str">
        <f t="shared" si="3"/>
        <v/>
      </c>
      <c r="J22" s="63" t="str">
        <f t="shared" si="4"/>
        <v/>
      </c>
    </row>
    <row r="23" spans="1:10" ht="23.15" customHeight="1" x14ac:dyDescent="0.25">
      <c r="A23" s="67">
        <v>18</v>
      </c>
      <c r="B23" s="68"/>
      <c r="C23" s="68"/>
      <c r="D23" s="68"/>
      <c r="E23" s="68"/>
      <c r="F23" s="69" t="str">
        <f t="shared" si="0"/>
        <v/>
      </c>
      <c r="G23" s="64" t="str">
        <f t="shared" si="1"/>
        <v/>
      </c>
      <c r="H23" s="63" t="str">
        <f t="shared" si="5"/>
        <v/>
      </c>
      <c r="I23" s="63" t="str">
        <f t="shared" si="3"/>
        <v/>
      </c>
      <c r="J23" s="63" t="str">
        <f t="shared" si="4"/>
        <v/>
      </c>
    </row>
    <row r="24" spans="1:10" ht="23.15" customHeight="1" x14ac:dyDescent="0.25">
      <c r="A24" s="67">
        <v>19</v>
      </c>
      <c r="B24" s="68"/>
      <c r="C24" s="68"/>
      <c r="D24" s="68"/>
      <c r="E24" s="68"/>
      <c r="F24" s="69" t="str">
        <f t="shared" si="0"/>
        <v/>
      </c>
      <c r="G24" s="64" t="str">
        <f t="shared" si="1"/>
        <v/>
      </c>
      <c r="H24" s="63" t="str">
        <f t="shared" si="5"/>
        <v/>
      </c>
      <c r="I24" s="63" t="str">
        <f t="shared" si="3"/>
        <v/>
      </c>
      <c r="J24" s="63" t="str">
        <f t="shared" si="4"/>
        <v/>
      </c>
    </row>
    <row r="25" spans="1:10" ht="23.15" customHeight="1" x14ac:dyDescent="0.25">
      <c r="A25" s="67">
        <v>20</v>
      </c>
      <c r="B25" s="68"/>
      <c r="C25" s="68"/>
      <c r="D25" s="68"/>
      <c r="E25" s="68"/>
      <c r="F25" s="69" t="str">
        <f t="shared" si="0"/>
        <v/>
      </c>
      <c r="G25" s="64" t="str">
        <f t="shared" si="1"/>
        <v/>
      </c>
      <c r="H25" s="63" t="str">
        <f t="shared" si="5"/>
        <v/>
      </c>
      <c r="I25" s="63" t="str">
        <f t="shared" si="3"/>
        <v/>
      </c>
      <c r="J25" s="63" t="str">
        <f t="shared" si="4"/>
        <v/>
      </c>
    </row>
  </sheetData>
  <sheetProtection algorithmName="SHA-512" hashValue="NFYQj9zconq4IwPWg0hSPLy7uSar09AskNSJ28a33z57Jv6+TdPZl0cNThr7SLKI6ow5g2LDYATdW4UYhapYfg==" saltValue="ui/FtyPiek9+pjWvRLYnPw==" spinCount="100000" sheet="1" objects="1" scenarios="1" selectLockedCells="1"/>
  <mergeCells count="6">
    <mergeCell ref="A1:F1"/>
    <mergeCell ref="A2:F2"/>
    <mergeCell ref="A3:D3"/>
    <mergeCell ref="E3:F3"/>
    <mergeCell ref="A4:D4"/>
    <mergeCell ref="E4:F4"/>
  </mergeCells>
  <conditionalFormatting sqref="B6:B25">
    <cfRule type="expression" dxfId="11" priority="1">
      <formula>OR(AND(ISNUMBER(E6),B6=""),AND(ISNUMBER(E6),B6=""))</formula>
    </cfRule>
  </conditionalFormatting>
  <conditionalFormatting sqref="C6:C25">
    <cfRule type="expression" dxfId="10" priority="2" stopIfTrue="1">
      <formula>OR(AND(ISNUMBER(E6),C6=""),AND(ISNUMBER(E6),C6=""))</formula>
    </cfRule>
  </conditionalFormatting>
  <conditionalFormatting sqref="D6:D25">
    <cfRule type="expression" dxfId="9" priority="3" stopIfTrue="1">
      <formula>AND(ISNUMBER(E6),D6="")</formula>
    </cfRule>
  </conditionalFormatting>
  <dataValidations count="3">
    <dataValidation type="list" allowBlank="1" showInputMessage="1" showErrorMessage="1" sqref="B6:B25" xr:uid="{00000000-0002-0000-0400-000000000000}">
      <formula1>$E$3:$E$4</formula1>
    </dataValidation>
    <dataValidation type="whole" allowBlank="1" showInputMessage="1" showErrorMessage="1" error="Cada período tem no máximo 12:30, por favor coloque um número abaixo de 1230." sqref="E6:E25" xr:uid="{00000000-0002-0000-0400-000001000000}">
      <formula1>0</formula1>
      <formula2>1230</formula2>
    </dataValidation>
    <dataValidation type="list" allowBlank="1" showInputMessage="1" showErrorMessage="1" sqref="D6:D25" xr:uid="{00000000-0002-0000-0400-000002000000}">
      <formula1>"1,2,3,4,Golo-de-ouro"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C00000"/>
  </sheetPr>
  <dimension ref="A1:R3062"/>
  <sheetViews>
    <sheetView zoomScaleNormal="100" workbookViewId="0">
      <pane ySplit="1" topLeftCell="A2" activePane="bottomLeft" state="frozen"/>
      <selection sqref="A1:Z1"/>
      <selection pane="bottomLeft"/>
    </sheetView>
  </sheetViews>
  <sheetFormatPr defaultColWidth="9.1796875" defaultRowHeight="14.5" x14ac:dyDescent="0.35"/>
  <cols>
    <col min="1" max="1" width="5.81640625" style="71" bestFit="1" customWidth="1"/>
    <col min="2" max="2" width="21.1796875" style="71" bestFit="1" customWidth="1"/>
    <col min="3" max="3" width="7" style="71" bestFit="1" customWidth="1"/>
    <col min="4" max="4" width="5.81640625" style="72" bestFit="1" customWidth="1"/>
    <col min="5" max="6" width="6.1796875" style="72" bestFit="1" customWidth="1"/>
    <col min="7" max="7" width="5.54296875" style="72" bestFit="1" customWidth="1"/>
    <col min="8" max="8" width="5" style="72" bestFit="1" customWidth="1"/>
    <col min="9" max="9" width="6.81640625" style="72" bestFit="1" customWidth="1"/>
    <col min="10" max="10" width="5.1796875" style="72" bestFit="1" customWidth="1"/>
    <col min="11" max="11" width="7.81640625" style="72" bestFit="1" customWidth="1"/>
    <col min="12" max="12" width="8.81640625" style="72" bestFit="1" customWidth="1"/>
    <col min="13" max="13" width="13.54296875" style="72" bestFit="1" customWidth="1"/>
    <col min="14" max="14" width="9.1796875" style="70"/>
    <col min="15" max="15" width="13" style="70" bestFit="1" customWidth="1"/>
    <col min="16" max="16" width="13.1796875" style="70" bestFit="1" customWidth="1"/>
    <col min="17" max="16384" width="9.1796875" style="70"/>
  </cols>
  <sheetData>
    <row r="1" spans="1:18" x14ac:dyDescent="0.35">
      <c r="A1" s="99" t="s">
        <v>900</v>
      </c>
      <c r="B1" s="99" t="s">
        <v>11</v>
      </c>
      <c r="C1" s="99" t="s">
        <v>751</v>
      </c>
      <c r="D1" s="100" t="s">
        <v>205</v>
      </c>
      <c r="E1" s="100" t="s">
        <v>206</v>
      </c>
      <c r="F1" s="100" t="s">
        <v>207</v>
      </c>
      <c r="G1" s="100" t="s">
        <v>208</v>
      </c>
      <c r="H1" s="100" t="s">
        <v>209</v>
      </c>
      <c r="I1" s="100" t="s">
        <v>210</v>
      </c>
      <c r="J1" s="100" t="s">
        <v>211</v>
      </c>
      <c r="K1" s="101" t="s">
        <v>212</v>
      </c>
      <c r="L1" s="101" t="s">
        <v>47</v>
      </c>
      <c r="M1" s="102" t="s">
        <v>950</v>
      </c>
    </row>
    <row r="2" spans="1:18" x14ac:dyDescent="0.35">
      <c r="A2" s="73">
        <v>1</v>
      </c>
      <c r="B2" s="73"/>
      <c r="C2" s="73"/>
      <c r="D2" s="74"/>
      <c r="E2" s="75"/>
      <c r="F2" s="75"/>
      <c r="G2" s="75"/>
      <c r="H2" s="75"/>
      <c r="I2" s="75"/>
      <c r="J2" s="75"/>
      <c r="K2" s="74"/>
      <c r="L2" s="74"/>
      <c r="M2" s="96" t="str">
        <f t="shared" ref="M2:M65" si="0">IF(COUNTA($D2:$J2)&gt;0,"x","")</f>
        <v/>
      </c>
      <c r="O2" s="76" t="s">
        <v>213</v>
      </c>
      <c r="P2" s="76">
        <v>3</v>
      </c>
      <c r="Q2" s="77" t="s">
        <v>214</v>
      </c>
    </row>
    <row r="3" spans="1:18" x14ac:dyDescent="0.35">
      <c r="A3" s="73">
        <v>2</v>
      </c>
      <c r="B3" s="73"/>
      <c r="C3" s="73"/>
      <c r="D3" s="75"/>
      <c r="E3" s="76"/>
      <c r="F3" s="76"/>
      <c r="G3" s="76"/>
      <c r="H3" s="76"/>
      <c r="I3" s="76"/>
      <c r="J3" s="76"/>
      <c r="K3" s="75"/>
      <c r="L3" s="75"/>
      <c r="M3" s="96" t="str">
        <f t="shared" si="0"/>
        <v/>
      </c>
      <c r="O3" s="76" t="s">
        <v>215</v>
      </c>
      <c r="P3" s="76">
        <v>4</v>
      </c>
      <c r="Q3" s="77" t="s">
        <v>216</v>
      </c>
    </row>
    <row r="4" spans="1:18" x14ac:dyDescent="0.35">
      <c r="A4" s="73">
        <v>3</v>
      </c>
      <c r="B4" s="73"/>
      <c r="C4" s="73"/>
      <c r="D4" s="74"/>
      <c r="E4" s="74"/>
      <c r="F4" s="74"/>
      <c r="G4" s="74"/>
      <c r="H4" s="74"/>
      <c r="I4" s="74"/>
      <c r="J4" s="74"/>
      <c r="K4" s="74"/>
      <c r="L4" s="74"/>
      <c r="M4" s="96" t="str">
        <f t="shared" si="0"/>
        <v/>
      </c>
      <c r="O4" s="76" t="s">
        <v>34</v>
      </c>
      <c r="P4" s="76">
        <v>5</v>
      </c>
      <c r="Q4" s="77" t="s">
        <v>217</v>
      </c>
    </row>
    <row r="5" spans="1:18" x14ac:dyDescent="0.35">
      <c r="A5" s="73">
        <v>4</v>
      </c>
      <c r="B5" s="73"/>
      <c r="C5" s="73"/>
      <c r="D5" s="74"/>
      <c r="E5" s="74"/>
      <c r="F5" s="74"/>
      <c r="G5" s="74"/>
      <c r="H5" s="74"/>
      <c r="I5" s="74"/>
      <c r="J5" s="74"/>
      <c r="K5" s="74"/>
      <c r="L5" s="74"/>
      <c r="M5" s="96" t="str">
        <f t="shared" si="0"/>
        <v/>
      </c>
      <c r="O5" s="76" t="s">
        <v>218</v>
      </c>
      <c r="P5" s="76">
        <v>6</v>
      </c>
      <c r="Q5" s="77" t="s">
        <v>219</v>
      </c>
    </row>
    <row r="6" spans="1:18" x14ac:dyDescent="0.35">
      <c r="A6" s="73">
        <v>5</v>
      </c>
      <c r="B6" s="73"/>
      <c r="C6" s="73"/>
      <c r="D6" s="74"/>
      <c r="E6" s="74"/>
      <c r="F6" s="74"/>
      <c r="G6" s="74"/>
      <c r="H6" s="74"/>
      <c r="I6" s="74"/>
      <c r="J6" s="74"/>
      <c r="K6" s="74"/>
      <c r="L6" s="74"/>
      <c r="M6" s="96" t="str">
        <f t="shared" si="0"/>
        <v/>
      </c>
      <c r="O6" s="76" t="s">
        <v>209</v>
      </c>
      <c r="P6" s="76">
        <v>7</v>
      </c>
      <c r="Q6" s="77" t="s">
        <v>220</v>
      </c>
    </row>
    <row r="7" spans="1:18" x14ac:dyDescent="0.35">
      <c r="A7" s="73">
        <v>6</v>
      </c>
      <c r="B7" s="73" t="s">
        <v>221</v>
      </c>
      <c r="C7" s="73" t="s">
        <v>752</v>
      </c>
      <c r="D7" s="73"/>
      <c r="E7" s="74"/>
      <c r="F7" s="73"/>
      <c r="G7" s="73"/>
      <c r="H7" s="73"/>
      <c r="I7" s="73"/>
      <c r="J7" s="73"/>
      <c r="K7" s="73" t="s">
        <v>98</v>
      </c>
      <c r="L7" s="73"/>
      <c r="M7" s="96" t="str">
        <f t="shared" si="0"/>
        <v/>
      </c>
      <c r="O7" s="76" t="s">
        <v>222</v>
      </c>
      <c r="P7" s="76">
        <v>8</v>
      </c>
      <c r="Q7" s="77" t="s">
        <v>223</v>
      </c>
    </row>
    <row r="8" spans="1:18" x14ac:dyDescent="0.35">
      <c r="A8" s="73">
        <v>7</v>
      </c>
      <c r="B8" s="73" t="s">
        <v>224</v>
      </c>
      <c r="C8" s="73" t="s">
        <v>133</v>
      </c>
      <c r="D8" s="73"/>
      <c r="E8" s="74"/>
      <c r="F8" s="73" t="s">
        <v>18</v>
      </c>
      <c r="G8" s="73" t="s">
        <v>18</v>
      </c>
      <c r="H8" s="73"/>
      <c r="I8" s="73"/>
      <c r="J8" s="73"/>
      <c r="K8" s="73" t="s">
        <v>78</v>
      </c>
      <c r="L8" s="73"/>
      <c r="M8" s="96" t="str">
        <f t="shared" si="0"/>
        <v>x</v>
      </c>
      <c r="O8" s="76" t="s">
        <v>225</v>
      </c>
      <c r="P8" s="76">
        <v>9</v>
      </c>
      <c r="Q8" s="77" t="s">
        <v>226</v>
      </c>
    </row>
    <row r="9" spans="1:18" x14ac:dyDescent="0.35">
      <c r="A9" s="73">
        <v>8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96" t="str">
        <f t="shared" si="0"/>
        <v/>
      </c>
      <c r="O9" s="76" t="s">
        <v>39</v>
      </c>
      <c r="P9" s="76">
        <v>12</v>
      </c>
      <c r="Q9" s="77" t="s">
        <v>227</v>
      </c>
    </row>
    <row r="10" spans="1:18" x14ac:dyDescent="0.35">
      <c r="A10" s="73">
        <v>9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96" t="str">
        <f t="shared" si="0"/>
        <v/>
      </c>
      <c r="O10"/>
      <c r="P10"/>
    </row>
    <row r="11" spans="1:18" x14ac:dyDescent="0.35">
      <c r="A11" s="73">
        <v>10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96" t="str">
        <f t="shared" si="0"/>
        <v/>
      </c>
      <c r="O11" s="107" t="s">
        <v>212</v>
      </c>
      <c r="P11" t="s">
        <v>1021</v>
      </c>
    </row>
    <row r="12" spans="1:18" x14ac:dyDescent="0.35">
      <c r="A12" s="73">
        <v>11</v>
      </c>
      <c r="B12" s="73"/>
      <c r="C12" s="73"/>
      <c r="D12" s="73"/>
      <c r="E12" s="74"/>
      <c r="F12" s="73"/>
      <c r="G12" s="73"/>
      <c r="H12" s="73"/>
      <c r="I12" s="73"/>
      <c r="J12" s="73"/>
      <c r="K12" s="73"/>
      <c r="L12" s="73"/>
      <c r="M12" s="96" t="str">
        <f t="shared" si="0"/>
        <v/>
      </c>
      <c r="O12" s="107" t="s">
        <v>205</v>
      </c>
      <c r="P12" t="s">
        <v>18</v>
      </c>
      <c r="Q12"/>
      <c r="R12"/>
    </row>
    <row r="13" spans="1:18" x14ac:dyDescent="0.35">
      <c r="A13" s="73">
        <v>12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96" t="str">
        <f t="shared" si="0"/>
        <v/>
      </c>
      <c r="O13"/>
      <c r="P13"/>
      <c r="Q13"/>
      <c r="R13"/>
    </row>
    <row r="14" spans="1:18" x14ac:dyDescent="0.35">
      <c r="A14" s="73">
        <v>13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96" t="str">
        <f t="shared" si="0"/>
        <v/>
      </c>
      <c r="O14" s="107" t="s">
        <v>1017</v>
      </c>
      <c r="P14" t="s">
        <v>1020</v>
      </c>
      <c r="Q14"/>
      <c r="R14"/>
    </row>
    <row r="15" spans="1:18" x14ac:dyDescent="0.35">
      <c r="A15" s="73">
        <v>14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96" t="str">
        <f t="shared" si="0"/>
        <v/>
      </c>
      <c r="O15" s="108" t="s">
        <v>129</v>
      </c>
      <c r="P15">
        <v>83</v>
      </c>
      <c r="Q15"/>
      <c r="R15"/>
    </row>
    <row r="16" spans="1:18" x14ac:dyDescent="0.35">
      <c r="A16" s="73">
        <v>15</v>
      </c>
      <c r="B16" s="73" t="s">
        <v>228</v>
      </c>
      <c r="C16" s="73" t="s">
        <v>752</v>
      </c>
      <c r="D16" s="73"/>
      <c r="E16" s="75"/>
      <c r="F16" s="73"/>
      <c r="G16" s="78"/>
      <c r="H16" s="73"/>
      <c r="I16" s="73"/>
      <c r="J16" s="73"/>
      <c r="K16" s="73"/>
      <c r="L16" s="73"/>
      <c r="M16" s="96" t="str">
        <f t="shared" si="0"/>
        <v/>
      </c>
      <c r="O16" s="109" t="s">
        <v>133</v>
      </c>
      <c r="P16">
        <v>39</v>
      </c>
      <c r="Q16"/>
      <c r="R16"/>
    </row>
    <row r="17" spans="1:18" x14ac:dyDescent="0.35">
      <c r="A17" s="73">
        <v>16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96" t="str">
        <f t="shared" si="0"/>
        <v/>
      </c>
      <c r="O17" s="109" t="s">
        <v>752</v>
      </c>
      <c r="P17">
        <v>44</v>
      </c>
      <c r="Q17"/>
      <c r="R17"/>
    </row>
    <row r="18" spans="1:18" x14ac:dyDescent="0.35">
      <c r="A18" s="73">
        <v>17</v>
      </c>
      <c r="B18" s="73" t="s">
        <v>229</v>
      </c>
      <c r="C18" s="73" t="s">
        <v>752</v>
      </c>
      <c r="D18" s="73"/>
      <c r="E18" s="73"/>
      <c r="F18" s="73"/>
      <c r="G18" s="73"/>
      <c r="H18" s="73" t="s">
        <v>18</v>
      </c>
      <c r="I18" s="73"/>
      <c r="J18" s="73"/>
      <c r="K18" s="73"/>
      <c r="L18" s="73"/>
      <c r="M18" s="96" t="str">
        <f t="shared" si="0"/>
        <v>x</v>
      </c>
      <c r="O18" s="108" t="s">
        <v>132</v>
      </c>
      <c r="P18">
        <v>123</v>
      </c>
      <c r="Q18"/>
      <c r="R18"/>
    </row>
    <row r="19" spans="1:18" x14ac:dyDescent="0.35">
      <c r="A19" s="73">
        <v>18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96" t="str">
        <f t="shared" si="0"/>
        <v/>
      </c>
      <c r="O19" s="109" t="s">
        <v>133</v>
      </c>
      <c r="P19">
        <v>65</v>
      </c>
      <c r="Q19"/>
      <c r="R19"/>
    </row>
    <row r="20" spans="1:18" x14ac:dyDescent="0.35">
      <c r="A20" s="73">
        <v>19</v>
      </c>
      <c r="B20" s="73" t="s">
        <v>230</v>
      </c>
      <c r="C20" s="73" t="s">
        <v>752</v>
      </c>
      <c r="D20" s="73"/>
      <c r="E20" s="73"/>
      <c r="F20" s="73" t="s">
        <v>18</v>
      </c>
      <c r="G20" s="73"/>
      <c r="H20" s="73"/>
      <c r="I20" s="73"/>
      <c r="J20" s="73"/>
      <c r="K20" s="73"/>
      <c r="L20" s="73"/>
      <c r="M20" s="96" t="str">
        <f t="shared" si="0"/>
        <v>x</v>
      </c>
      <c r="O20" s="109" t="s">
        <v>752</v>
      </c>
      <c r="P20">
        <v>58</v>
      </c>
      <c r="Q20"/>
      <c r="R20"/>
    </row>
    <row r="21" spans="1:18" x14ac:dyDescent="0.35">
      <c r="A21" s="73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96" t="str">
        <f t="shared" si="0"/>
        <v/>
      </c>
      <c r="O21" s="108" t="s">
        <v>135</v>
      </c>
      <c r="P21">
        <v>44</v>
      </c>
      <c r="Q21"/>
      <c r="R21"/>
    </row>
    <row r="22" spans="1:18" x14ac:dyDescent="0.35">
      <c r="A22" s="73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96" t="str">
        <f t="shared" si="0"/>
        <v/>
      </c>
      <c r="O22" s="109" t="s">
        <v>133</v>
      </c>
      <c r="P22">
        <v>24</v>
      </c>
      <c r="Q22"/>
      <c r="R22"/>
    </row>
    <row r="23" spans="1:18" x14ac:dyDescent="0.35">
      <c r="A23" s="73">
        <v>22</v>
      </c>
      <c r="B23" s="73" t="s">
        <v>231</v>
      </c>
      <c r="C23" s="73" t="s">
        <v>752</v>
      </c>
      <c r="D23" s="73"/>
      <c r="E23" s="73"/>
      <c r="F23" s="73"/>
      <c r="G23" s="73"/>
      <c r="H23" s="73"/>
      <c r="I23" s="73"/>
      <c r="J23" s="73"/>
      <c r="K23" s="73"/>
      <c r="L23" s="73"/>
      <c r="M23" s="96" t="str">
        <f t="shared" si="0"/>
        <v/>
      </c>
      <c r="O23" s="109" t="s">
        <v>752</v>
      </c>
      <c r="P23">
        <v>20</v>
      </c>
      <c r="Q23"/>
      <c r="R23"/>
    </row>
    <row r="24" spans="1:18" x14ac:dyDescent="0.35">
      <c r="A24" s="73">
        <v>23</v>
      </c>
      <c r="B24" s="74" t="s">
        <v>232</v>
      </c>
      <c r="C24" s="74" t="s">
        <v>133</v>
      </c>
      <c r="D24" s="73"/>
      <c r="E24" s="74"/>
      <c r="F24" s="73"/>
      <c r="G24" s="73"/>
      <c r="H24" s="73"/>
      <c r="I24" s="73"/>
      <c r="J24" s="73"/>
      <c r="K24" s="73"/>
      <c r="L24" s="73"/>
      <c r="M24" s="96" t="str">
        <f t="shared" si="0"/>
        <v/>
      </c>
      <c r="O24" s="109" t="s">
        <v>1018</v>
      </c>
      <c r="P24"/>
      <c r="Q24"/>
      <c r="R24"/>
    </row>
    <row r="25" spans="1:18" x14ac:dyDescent="0.35">
      <c r="A25" s="73">
        <v>24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96" t="str">
        <f t="shared" si="0"/>
        <v/>
      </c>
      <c r="O25" s="108" t="s">
        <v>137</v>
      </c>
      <c r="P25">
        <v>39</v>
      </c>
      <c r="Q25"/>
      <c r="R25"/>
    </row>
    <row r="26" spans="1:18" x14ac:dyDescent="0.35">
      <c r="A26" s="73">
        <v>25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96" t="str">
        <f t="shared" si="0"/>
        <v/>
      </c>
      <c r="O26" s="109" t="s">
        <v>133</v>
      </c>
      <c r="P26">
        <v>16</v>
      </c>
      <c r="Q26"/>
      <c r="R26"/>
    </row>
    <row r="27" spans="1:18" x14ac:dyDescent="0.35">
      <c r="A27" s="73">
        <v>26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96" t="str">
        <f t="shared" si="0"/>
        <v/>
      </c>
      <c r="O27" s="109" t="s">
        <v>752</v>
      </c>
      <c r="P27">
        <v>23</v>
      </c>
      <c r="Q27"/>
      <c r="R27"/>
    </row>
    <row r="28" spans="1:18" x14ac:dyDescent="0.35">
      <c r="A28" s="73">
        <v>27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96" t="str">
        <f t="shared" si="0"/>
        <v/>
      </c>
      <c r="O28" s="108" t="s">
        <v>130</v>
      </c>
      <c r="P28">
        <v>26</v>
      </c>
      <c r="Q28"/>
      <c r="R28"/>
    </row>
    <row r="29" spans="1:18" x14ac:dyDescent="0.35">
      <c r="A29" s="73">
        <v>28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96" t="str">
        <f t="shared" si="0"/>
        <v/>
      </c>
      <c r="O29" s="109" t="s">
        <v>133</v>
      </c>
      <c r="P29">
        <v>13</v>
      </c>
      <c r="Q29"/>
      <c r="R29"/>
    </row>
    <row r="30" spans="1:18" x14ac:dyDescent="0.35">
      <c r="A30" s="73">
        <v>29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96" t="str">
        <f t="shared" si="0"/>
        <v/>
      </c>
      <c r="O30" s="109" t="s">
        <v>752</v>
      </c>
      <c r="P30">
        <v>13</v>
      </c>
      <c r="Q30"/>
      <c r="R30"/>
    </row>
    <row r="31" spans="1:18" x14ac:dyDescent="0.35">
      <c r="A31" s="73">
        <v>30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96" t="str">
        <f t="shared" si="0"/>
        <v/>
      </c>
      <c r="O31" s="108" t="s">
        <v>1019</v>
      </c>
      <c r="P31">
        <v>315</v>
      </c>
      <c r="Q31"/>
      <c r="R31"/>
    </row>
    <row r="32" spans="1:18" x14ac:dyDescent="0.35">
      <c r="A32" s="73">
        <v>31</v>
      </c>
      <c r="B32" s="73" t="s">
        <v>233</v>
      </c>
      <c r="C32" s="73" t="s">
        <v>752</v>
      </c>
      <c r="D32" s="73"/>
      <c r="E32" s="73"/>
      <c r="F32" s="73"/>
      <c r="G32" s="73"/>
      <c r="H32" s="73"/>
      <c r="I32" s="73"/>
      <c r="J32" s="73"/>
      <c r="K32" s="73"/>
      <c r="L32" s="73"/>
      <c r="M32" s="96" t="str">
        <f t="shared" si="0"/>
        <v/>
      </c>
      <c r="O32"/>
      <c r="P32"/>
      <c r="Q32"/>
      <c r="R32"/>
    </row>
    <row r="33" spans="1:18" x14ac:dyDescent="0.35">
      <c r="A33" s="73">
        <v>32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96" t="str">
        <f t="shared" si="0"/>
        <v/>
      </c>
      <c r="O33"/>
      <c r="P33"/>
      <c r="Q33"/>
      <c r="R33"/>
    </row>
    <row r="34" spans="1:18" x14ac:dyDescent="0.35">
      <c r="A34" s="73">
        <v>33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96" t="str">
        <f t="shared" si="0"/>
        <v/>
      </c>
      <c r="O34"/>
      <c r="P34"/>
      <c r="Q34"/>
      <c r="R34"/>
    </row>
    <row r="35" spans="1:18" x14ac:dyDescent="0.35">
      <c r="A35" s="73">
        <v>34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96" t="str">
        <f t="shared" si="0"/>
        <v/>
      </c>
      <c r="O35"/>
      <c r="P35"/>
      <c r="Q35"/>
      <c r="R35"/>
    </row>
    <row r="36" spans="1:18" x14ac:dyDescent="0.35">
      <c r="A36" s="73">
        <v>35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96" t="str">
        <f t="shared" si="0"/>
        <v/>
      </c>
      <c r="O36"/>
      <c r="P36"/>
      <c r="Q36"/>
      <c r="R36"/>
    </row>
    <row r="37" spans="1:18" x14ac:dyDescent="0.35">
      <c r="A37" s="73">
        <v>36</v>
      </c>
      <c r="B37" s="73" t="s">
        <v>234</v>
      </c>
      <c r="C37" s="73" t="s">
        <v>752</v>
      </c>
      <c r="D37" s="73" t="s">
        <v>18</v>
      </c>
      <c r="E37" s="73"/>
      <c r="F37" s="73" t="s">
        <v>18</v>
      </c>
      <c r="G37" s="73"/>
      <c r="H37" s="73" t="s">
        <v>18</v>
      </c>
      <c r="I37" s="73"/>
      <c r="J37" s="73"/>
      <c r="K37" s="73" t="s">
        <v>96</v>
      </c>
      <c r="L37" s="73" t="s">
        <v>132</v>
      </c>
      <c r="M37" s="96" t="str">
        <f t="shared" si="0"/>
        <v>x</v>
      </c>
      <c r="O37"/>
      <c r="P37"/>
    </row>
    <row r="38" spans="1:18" x14ac:dyDescent="0.35">
      <c r="A38" s="73">
        <v>37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96" t="str">
        <f t="shared" si="0"/>
        <v/>
      </c>
      <c r="O38"/>
      <c r="P38"/>
    </row>
    <row r="39" spans="1:18" x14ac:dyDescent="0.35">
      <c r="A39" s="73">
        <v>38</v>
      </c>
      <c r="B39" s="73" t="s">
        <v>235</v>
      </c>
      <c r="C39" s="73" t="s">
        <v>133</v>
      </c>
      <c r="D39" s="73" t="s">
        <v>18</v>
      </c>
      <c r="E39" s="73"/>
      <c r="F39" s="73"/>
      <c r="G39" s="73"/>
      <c r="H39" s="73" t="s">
        <v>18</v>
      </c>
      <c r="I39" s="73"/>
      <c r="J39" s="73"/>
      <c r="K39" s="73" t="s">
        <v>93</v>
      </c>
      <c r="L39" s="73" t="s">
        <v>137</v>
      </c>
      <c r="M39" s="96" t="str">
        <f t="shared" si="0"/>
        <v>x</v>
      </c>
      <c r="O39"/>
      <c r="P39"/>
    </row>
    <row r="40" spans="1:18" x14ac:dyDescent="0.35">
      <c r="A40" s="73">
        <v>39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96" t="str">
        <f t="shared" si="0"/>
        <v/>
      </c>
      <c r="O40"/>
      <c r="P40"/>
    </row>
    <row r="41" spans="1:18" x14ac:dyDescent="0.35">
      <c r="A41" s="73">
        <v>40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96" t="str">
        <f t="shared" si="0"/>
        <v/>
      </c>
      <c r="O41"/>
      <c r="P41"/>
    </row>
    <row r="42" spans="1:18" x14ac:dyDescent="0.35">
      <c r="A42" s="73">
        <v>41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96" t="str">
        <f t="shared" si="0"/>
        <v/>
      </c>
      <c r="O42"/>
      <c r="P42"/>
    </row>
    <row r="43" spans="1:18" x14ac:dyDescent="0.35">
      <c r="A43" s="73">
        <v>42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96" t="str">
        <f t="shared" si="0"/>
        <v/>
      </c>
      <c r="O43"/>
      <c r="P43"/>
    </row>
    <row r="44" spans="1:18" x14ac:dyDescent="0.35">
      <c r="A44" s="73">
        <v>43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96" t="str">
        <f t="shared" si="0"/>
        <v/>
      </c>
      <c r="O44"/>
      <c r="P44"/>
    </row>
    <row r="45" spans="1:18" x14ac:dyDescent="0.35">
      <c r="A45" s="73">
        <v>44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96" t="str">
        <f t="shared" si="0"/>
        <v/>
      </c>
      <c r="O45"/>
      <c r="P45"/>
    </row>
    <row r="46" spans="1:18" x14ac:dyDescent="0.35">
      <c r="A46" s="73">
        <v>45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96" t="str">
        <f t="shared" si="0"/>
        <v/>
      </c>
      <c r="O46"/>
      <c r="P46"/>
    </row>
    <row r="47" spans="1:18" x14ac:dyDescent="0.35">
      <c r="A47" s="73">
        <v>46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96" t="str">
        <f t="shared" si="0"/>
        <v/>
      </c>
      <c r="O47"/>
      <c r="P47"/>
    </row>
    <row r="48" spans="1:18" x14ac:dyDescent="0.35">
      <c r="A48" s="73">
        <v>47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96" t="str">
        <f t="shared" si="0"/>
        <v/>
      </c>
      <c r="O48"/>
      <c r="P48"/>
    </row>
    <row r="49" spans="1:16" x14ac:dyDescent="0.35">
      <c r="A49" s="73">
        <v>48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96" t="str">
        <f t="shared" si="0"/>
        <v/>
      </c>
      <c r="O49"/>
      <c r="P49"/>
    </row>
    <row r="50" spans="1:16" x14ac:dyDescent="0.35">
      <c r="A50" s="73">
        <v>49</v>
      </c>
      <c r="B50" s="73" t="s">
        <v>236</v>
      </c>
      <c r="C50" s="73" t="s">
        <v>133</v>
      </c>
      <c r="D50" s="73" t="s">
        <v>18</v>
      </c>
      <c r="E50" s="73"/>
      <c r="F50" s="73" t="s">
        <v>18</v>
      </c>
      <c r="G50" s="73"/>
      <c r="H50" s="73" t="s">
        <v>18</v>
      </c>
      <c r="I50" s="73"/>
      <c r="J50" s="73"/>
      <c r="K50" s="73" t="s">
        <v>96</v>
      </c>
      <c r="L50" s="73" t="s">
        <v>132</v>
      </c>
      <c r="M50" s="96" t="str">
        <f t="shared" si="0"/>
        <v>x</v>
      </c>
      <c r="O50"/>
      <c r="P50"/>
    </row>
    <row r="51" spans="1:16" x14ac:dyDescent="0.35">
      <c r="A51" s="73">
        <v>50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96" t="str">
        <f t="shared" si="0"/>
        <v/>
      </c>
      <c r="O51"/>
      <c r="P51"/>
    </row>
    <row r="52" spans="1:16" x14ac:dyDescent="0.35">
      <c r="A52" s="73">
        <v>51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96" t="str">
        <f t="shared" si="0"/>
        <v/>
      </c>
      <c r="O52"/>
      <c r="P52"/>
    </row>
    <row r="53" spans="1:16" x14ac:dyDescent="0.35">
      <c r="A53" s="73">
        <v>52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96" t="str">
        <f t="shared" si="0"/>
        <v/>
      </c>
      <c r="O53"/>
      <c r="P53"/>
    </row>
    <row r="54" spans="1:16" x14ac:dyDescent="0.35">
      <c r="A54" s="73">
        <v>53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96" t="str">
        <f t="shared" si="0"/>
        <v/>
      </c>
      <c r="O54"/>
      <c r="P54"/>
    </row>
    <row r="55" spans="1:16" x14ac:dyDescent="0.35">
      <c r="A55" s="73">
        <v>54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96" t="str">
        <f t="shared" si="0"/>
        <v/>
      </c>
      <c r="O55"/>
      <c r="P55"/>
    </row>
    <row r="56" spans="1:16" x14ac:dyDescent="0.35">
      <c r="A56" s="73">
        <v>55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96" t="str">
        <f t="shared" si="0"/>
        <v/>
      </c>
      <c r="O56"/>
      <c r="P56"/>
    </row>
    <row r="57" spans="1:16" x14ac:dyDescent="0.35">
      <c r="A57" s="73">
        <v>56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96" t="str">
        <f t="shared" si="0"/>
        <v/>
      </c>
      <c r="O57"/>
      <c r="P57"/>
    </row>
    <row r="58" spans="1:16" x14ac:dyDescent="0.35">
      <c r="A58" s="73">
        <v>57</v>
      </c>
      <c r="B58" s="73" t="s">
        <v>237</v>
      </c>
      <c r="C58" s="73" t="s">
        <v>133</v>
      </c>
      <c r="D58" s="73"/>
      <c r="E58" s="73"/>
      <c r="F58" s="73"/>
      <c r="G58" s="73"/>
      <c r="H58" s="73"/>
      <c r="I58" s="73"/>
      <c r="J58" s="73"/>
      <c r="K58" s="73"/>
      <c r="L58" s="73"/>
      <c r="M58" s="96" t="str">
        <f t="shared" si="0"/>
        <v/>
      </c>
      <c r="O58"/>
      <c r="P58"/>
    </row>
    <row r="59" spans="1:16" x14ac:dyDescent="0.35">
      <c r="A59" s="73">
        <v>58</v>
      </c>
      <c r="B59" s="73" t="s">
        <v>238</v>
      </c>
      <c r="C59" s="73" t="s">
        <v>133</v>
      </c>
      <c r="D59" s="73" t="s">
        <v>18</v>
      </c>
      <c r="E59" s="73" t="s">
        <v>18</v>
      </c>
      <c r="F59" s="73" t="s">
        <v>18</v>
      </c>
      <c r="G59" s="73"/>
      <c r="H59" s="73" t="s">
        <v>18</v>
      </c>
      <c r="I59" s="73"/>
      <c r="J59" s="73"/>
      <c r="K59" s="73" t="s">
        <v>95</v>
      </c>
      <c r="L59" s="73" t="s">
        <v>137</v>
      </c>
      <c r="M59" s="96" t="str">
        <f t="shared" si="0"/>
        <v>x</v>
      </c>
      <c r="O59"/>
      <c r="P59"/>
    </row>
    <row r="60" spans="1:16" x14ac:dyDescent="0.35">
      <c r="A60" s="73">
        <v>59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96" t="str">
        <f t="shared" si="0"/>
        <v/>
      </c>
      <c r="O60"/>
      <c r="P60"/>
    </row>
    <row r="61" spans="1:16" x14ac:dyDescent="0.35">
      <c r="A61" s="73">
        <v>60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96" t="str">
        <f t="shared" si="0"/>
        <v/>
      </c>
      <c r="O61"/>
      <c r="P61"/>
    </row>
    <row r="62" spans="1:16" x14ac:dyDescent="0.35">
      <c r="A62" s="73">
        <v>61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96" t="str">
        <f t="shared" si="0"/>
        <v/>
      </c>
      <c r="O62"/>
      <c r="P62"/>
    </row>
    <row r="63" spans="1:16" x14ac:dyDescent="0.35">
      <c r="A63" s="73">
        <v>62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96" t="str">
        <f t="shared" si="0"/>
        <v/>
      </c>
      <c r="O63"/>
      <c r="P63"/>
    </row>
    <row r="64" spans="1:16" x14ac:dyDescent="0.35">
      <c r="A64" s="73">
        <v>63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96" t="str">
        <f t="shared" si="0"/>
        <v/>
      </c>
      <c r="O64"/>
      <c r="P64"/>
    </row>
    <row r="65" spans="1:16" x14ac:dyDescent="0.35">
      <c r="A65" s="73">
        <v>64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96" t="str">
        <f t="shared" si="0"/>
        <v/>
      </c>
      <c r="O65"/>
      <c r="P65"/>
    </row>
    <row r="66" spans="1:16" x14ac:dyDescent="0.35">
      <c r="A66" s="73">
        <v>65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96" t="str">
        <f t="shared" ref="M66:M129" si="1">IF(COUNTA($D66:$J66)&gt;0,"x","")</f>
        <v/>
      </c>
      <c r="O66"/>
      <c r="P66"/>
    </row>
    <row r="67" spans="1:16" x14ac:dyDescent="0.35">
      <c r="A67" s="73">
        <v>66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96" t="str">
        <f t="shared" si="1"/>
        <v/>
      </c>
      <c r="O67"/>
      <c r="P67"/>
    </row>
    <row r="68" spans="1:16" x14ac:dyDescent="0.35">
      <c r="A68" s="73">
        <v>67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96" t="str">
        <f t="shared" si="1"/>
        <v/>
      </c>
      <c r="O68"/>
      <c r="P68"/>
    </row>
    <row r="69" spans="1:16" x14ac:dyDescent="0.35">
      <c r="A69" s="73">
        <v>68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96" t="str">
        <f t="shared" si="1"/>
        <v/>
      </c>
      <c r="O69"/>
      <c r="P69"/>
    </row>
    <row r="70" spans="1:16" x14ac:dyDescent="0.35">
      <c r="A70" s="73">
        <v>69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96" t="str">
        <f t="shared" si="1"/>
        <v/>
      </c>
      <c r="O70"/>
      <c r="P70"/>
    </row>
    <row r="71" spans="1:16" x14ac:dyDescent="0.35">
      <c r="A71" s="73">
        <v>70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96" t="str">
        <f t="shared" si="1"/>
        <v/>
      </c>
      <c r="O71"/>
      <c r="P71"/>
    </row>
    <row r="72" spans="1:16" x14ac:dyDescent="0.35">
      <c r="A72" s="73">
        <v>71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96" t="str">
        <f t="shared" si="1"/>
        <v/>
      </c>
      <c r="O72"/>
      <c r="P72"/>
    </row>
    <row r="73" spans="1:16" x14ac:dyDescent="0.35">
      <c r="A73" s="73">
        <v>72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96" t="str">
        <f t="shared" si="1"/>
        <v/>
      </c>
      <c r="O73"/>
      <c r="P73"/>
    </row>
    <row r="74" spans="1:16" x14ac:dyDescent="0.35">
      <c r="A74" s="73">
        <v>73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96" t="str">
        <f t="shared" si="1"/>
        <v/>
      </c>
      <c r="O74"/>
      <c r="P74"/>
    </row>
    <row r="75" spans="1:16" x14ac:dyDescent="0.35">
      <c r="A75" s="73">
        <v>74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96" t="str">
        <f t="shared" si="1"/>
        <v/>
      </c>
      <c r="O75"/>
      <c r="P75"/>
    </row>
    <row r="76" spans="1:16" x14ac:dyDescent="0.35">
      <c r="A76" s="73">
        <v>75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96" t="str">
        <f t="shared" si="1"/>
        <v/>
      </c>
      <c r="O76"/>
      <c r="P76"/>
    </row>
    <row r="77" spans="1:16" x14ac:dyDescent="0.35">
      <c r="A77" s="73">
        <v>76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96" t="str">
        <f t="shared" si="1"/>
        <v/>
      </c>
      <c r="O77"/>
      <c r="P77"/>
    </row>
    <row r="78" spans="1:16" x14ac:dyDescent="0.35">
      <c r="A78" s="73">
        <v>77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96" t="str">
        <f t="shared" si="1"/>
        <v/>
      </c>
      <c r="O78"/>
      <c r="P78"/>
    </row>
    <row r="79" spans="1:16" x14ac:dyDescent="0.35">
      <c r="A79" s="73">
        <v>78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96" t="str">
        <f t="shared" si="1"/>
        <v/>
      </c>
      <c r="O79"/>
      <c r="P79"/>
    </row>
    <row r="80" spans="1:16" x14ac:dyDescent="0.35">
      <c r="A80" s="73">
        <v>79</v>
      </c>
      <c r="B80" s="73" t="s">
        <v>239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96" t="str">
        <f t="shared" si="1"/>
        <v/>
      </c>
      <c r="O80"/>
      <c r="P80"/>
    </row>
    <row r="81" spans="1:16" x14ac:dyDescent="0.35">
      <c r="A81" s="73">
        <v>80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96" t="str">
        <f t="shared" si="1"/>
        <v/>
      </c>
      <c r="O81"/>
      <c r="P81"/>
    </row>
    <row r="82" spans="1:16" x14ac:dyDescent="0.35">
      <c r="A82" s="73">
        <v>81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96" t="str">
        <f t="shared" si="1"/>
        <v/>
      </c>
      <c r="O82"/>
      <c r="P82"/>
    </row>
    <row r="83" spans="1:16" x14ac:dyDescent="0.35">
      <c r="A83" s="73">
        <v>82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96" t="str">
        <f t="shared" si="1"/>
        <v/>
      </c>
      <c r="O83"/>
      <c r="P83"/>
    </row>
    <row r="84" spans="1:16" x14ac:dyDescent="0.35">
      <c r="A84" s="73">
        <v>83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96" t="str">
        <f t="shared" si="1"/>
        <v/>
      </c>
      <c r="O84"/>
      <c r="P84"/>
    </row>
    <row r="85" spans="1:16" x14ac:dyDescent="0.35">
      <c r="A85" s="73">
        <v>84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96" t="str">
        <f t="shared" si="1"/>
        <v/>
      </c>
      <c r="O85"/>
      <c r="P85"/>
    </row>
    <row r="86" spans="1:16" x14ac:dyDescent="0.35">
      <c r="A86" s="73">
        <v>85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96" t="str">
        <f t="shared" si="1"/>
        <v/>
      </c>
      <c r="O86"/>
      <c r="P86"/>
    </row>
    <row r="87" spans="1:16" x14ac:dyDescent="0.35">
      <c r="A87" s="73">
        <v>86</v>
      </c>
      <c r="B87" s="73" t="s">
        <v>240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96" t="str">
        <f t="shared" si="1"/>
        <v/>
      </c>
      <c r="O87"/>
      <c r="P87"/>
    </row>
    <row r="88" spans="1:16" x14ac:dyDescent="0.35">
      <c r="A88" s="73">
        <v>87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96" t="str">
        <f t="shared" si="1"/>
        <v/>
      </c>
      <c r="O88"/>
      <c r="P88"/>
    </row>
    <row r="89" spans="1:16" x14ac:dyDescent="0.35">
      <c r="A89" s="73">
        <v>88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96" t="str">
        <f t="shared" si="1"/>
        <v/>
      </c>
      <c r="O89"/>
      <c r="P89"/>
    </row>
    <row r="90" spans="1:16" x14ac:dyDescent="0.35">
      <c r="A90" s="73">
        <v>89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96" t="str">
        <f t="shared" si="1"/>
        <v/>
      </c>
      <c r="O90"/>
      <c r="P90"/>
    </row>
    <row r="91" spans="1:16" x14ac:dyDescent="0.35">
      <c r="A91" s="73">
        <v>90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96" t="str">
        <f t="shared" si="1"/>
        <v/>
      </c>
      <c r="O91"/>
      <c r="P91"/>
    </row>
    <row r="92" spans="1:16" x14ac:dyDescent="0.35">
      <c r="A92" s="73">
        <v>91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96" t="str">
        <f t="shared" si="1"/>
        <v/>
      </c>
      <c r="O92"/>
      <c r="P92"/>
    </row>
    <row r="93" spans="1:16" x14ac:dyDescent="0.35">
      <c r="A93" s="73">
        <v>92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96" t="str">
        <f t="shared" si="1"/>
        <v/>
      </c>
      <c r="O93"/>
      <c r="P93"/>
    </row>
    <row r="94" spans="1:16" x14ac:dyDescent="0.35">
      <c r="A94" s="73">
        <v>93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96" t="str">
        <f t="shared" si="1"/>
        <v/>
      </c>
      <c r="O94"/>
      <c r="P94"/>
    </row>
    <row r="95" spans="1:16" x14ac:dyDescent="0.35">
      <c r="A95" s="73">
        <v>94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96" t="str">
        <f t="shared" si="1"/>
        <v/>
      </c>
      <c r="O95"/>
      <c r="P95"/>
    </row>
    <row r="96" spans="1:16" x14ac:dyDescent="0.35">
      <c r="A96" s="73">
        <v>95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96" t="str">
        <f t="shared" si="1"/>
        <v/>
      </c>
      <c r="O96"/>
      <c r="P96"/>
    </row>
    <row r="97" spans="1:16" x14ac:dyDescent="0.35">
      <c r="A97" s="73">
        <v>96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96" t="str">
        <f t="shared" si="1"/>
        <v/>
      </c>
      <c r="O97"/>
      <c r="P97"/>
    </row>
    <row r="98" spans="1:16" x14ac:dyDescent="0.35">
      <c r="A98" s="73">
        <v>97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96" t="str">
        <f t="shared" si="1"/>
        <v/>
      </c>
      <c r="O98"/>
      <c r="P98"/>
    </row>
    <row r="99" spans="1:16" x14ac:dyDescent="0.35">
      <c r="A99" s="73">
        <v>98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96" t="str">
        <f t="shared" si="1"/>
        <v/>
      </c>
      <c r="O99"/>
      <c r="P99"/>
    </row>
    <row r="100" spans="1:16" x14ac:dyDescent="0.35">
      <c r="A100" s="73">
        <v>99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96" t="str">
        <f t="shared" si="1"/>
        <v/>
      </c>
      <c r="O100"/>
      <c r="P100"/>
    </row>
    <row r="101" spans="1:16" x14ac:dyDescent="0.35">
      <c r="A101" s="73">
        <v>100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96" t="str">
        <f t="shared" si="1"/>
        <v/>
      </c>
      <c r="O101"/>
      <c r="P101"/>
    </row>
    <row r="102" spans="1:16" x14ac:dyDescent="0.35">
      <c r="A102" s="73">
        <v>101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96" t="str">
        <f t="shared" si="1"/>
        <v/>
      </c>
      <c r="O102"/>
      <c r="P102"/>
    </row>
    <row r="103" spans="1:16" x14ac:dyDescent="0.35">
      <c r="A103" s="73">
        <v>102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96" t="str">
        <f t="shared" si="1"/>
        <v/>
      </c>
      <c r="O103"/>
      <c r="P103"/>
    </row>
    <row r="104" spans="1:16" x14ac:dyDescent="0.35">
      <c r="A104" s="73">
        <v>103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96" t="str">
        <f t="shared" si="1"/>
        <v/>
      </c>
      <c r="O104"/>
      <c r="P104"/>
    </row>
    <row r="105" spans="1:16" x14ac:dyDescent="0.35">
      <c r="A105" s="73">
        <v>104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96" t="str">
        <f t="shared" si="1"/>
        <v/>
      </c>
      <c r="O105"/>
      <c r="P105"/>
    </row>
    <row r="106" spans="1:16" x14ac:dyDescent="0.35">
      <c r="A106" s="73">
        <v>105</v>
      </c>
      <c r="B106" s="73" t="s">
        <v>241</v>
      </c>
      <c r="C106" s="73" t="s">
        <v>752</v>
      </c>
      <c r="D106" s="73"/>
      <c r="E106" s="73"/>
      <c r="F106" s="73" t="s">
        <v>18</v>
      </c>
      <c r="G106" s="73"/>
      <c r="H106" s="73"/>
      <c r="I106" s="73"/>
      <c r="J106" s="73"/>
      <c r="K106" s="73" t="s">
        <v>97</v>
      </c>
      <c r="L106" s="73"/>
      <c r="M106" s="96" t="str">
        <f t="shared" si="1"/>
        <v>x</v>
      </c>
      <c r="O106"/>
      <c r="P106"/>
    </row>
    <row r="107" spans="1:16" x14ac:dyDescent="0.35">
      <c r="A107" s="73">
        <v>106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96" t="str">
        <f t="shared" si="1"/>
        <v/>
      </c>
      <c r="O107"/>
      <c r="P107"/>
    </row>
    <row r="108" spans="1:16" x14ac:dyDescent="0.35">
      <c r="A108" s="73">
        <v>107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96" t="str">
        <f t="shared" si="1"/>
        <v/>
      </c>
      <c r="O108"/>
      <c r="P108"/>
    </row>
    <row r="109" spans="1:16" x14ac:dyDescent="0.35">
      <c r="A109" s="73">
        <v>108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96" t="str">
        <f t="shared" si="1"/>
        <v/>
      </c>
      <c r="O109"/>
      <c r="P109"/>
    </row>
    <row r="110" spans="1:16" x14ac:dyDescent="0.35">
      <c r="A110" s="73">
        <v>109</v>
      </c>
      <c r="B110" s="73" t="s">
        <v>242</v>
      </c>
      <c r="C110" s="73" t="s">
        <v>752</v>
      </c>
      <c r="D110" s="73"/>
      <c r="E110" s="73"/>
      <c r="F110" s="73"/>
      <c r="G110" s="73"/>
      <c r="H110" s="73"/>
      <c r="I110" s="73"/>
      <c r="J110" s="73"/>
      <c r="K110" s="73"/>
      <c r="L110" s="73"/>
      <c r="M110" s="96" t="str">
        <f t="shared" si="1"/>
        <v/>
      </c>
      <c r="O110"/>
      <c r="P110"/>
    </row>
    <row r="111" spans="1:16" x14ac:dyDescent="0.35">
      <c r="A111" s="73">
        <v>110</v>
      </c>
      <c r="B111" s="73" t="s">
        <v>243</v>
      </c>
      <c r="C111" s="73" t="s">
        <v>133</v>
      </c>
      <c r="D111" s="73" t="s">
        <v>18</v>
      </c>
      <c r="E111" s="73"/>
      <c r="F111" s="73"/>
      <c r="G111" s="73"/>
      <c r="H111" s="73"/>
      <c r="I111" s="73"/>
      <c r="J111" s="73"/>
      <c r="K111" s="73" t="s">
        <v>97</v>
      </c>
      <c r="L111" s="73" t="s">
        <v>132</v>
      </c>
      <c r="M111" s="96" t="str">
        <f t="shared" si="1"/>
        <v>x</v>
      </c>
      <c r="O111"/>
      <c r="P111"/>
    </row>
    <row r="112" spans="1:16" x14ac:dyDescent="0.35">
      <c r="A112" s="73">
        <v>111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96" t="str">
        <f t="shared" si="1"/>
        <v/>
      </c>
      <c r="O112"/>
      <c r="P112"/>
    </row>
    <row r="113" spans="1:16" x14ac:dyDescent="0.35">
      <c r="A113" s="73">
        <v>112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96" t="str">
        <f t="shared" si="1"/>
        <v/>
      </c>
      <c r="O113"/>
      <c r="P113"/>
    </row>
    <row r="114" spans="1:16" x14ac:dyDescent="0.35">
      <c r="A114" s="73">
        <v>113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96" t="str">
        <f t="shared" si="1"/>
        <v/>
      </c>
      <c r="O114"/>
      <c r="P114"/>
    </row>
    <row r="115" spans="1:16" x14ac:dyDescent="0.35">
      <c r="A115" s="73">
        <v>114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96" t="str">
        <f t="shared" si="1"/>
        <v/>
      </c>
      <c r="O115"/>
      <c r="P115"/>
    </row>
    <row r="116" spans="1:16" x14ac:dyDescent="0.35">
      <c r="A116" s="73">
        <v>115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96" t="str">
        <f t="shared" si="1"/>
        <v/>
      </c>
      <c r="O116"/>
      <c r="P116"/>
    </row>
    <row r="117" spans="1:16" x14ac:dyDescent="0.35">
      <c r="A117" s="73">
        <v>116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96" t="str">
        <f t="shared" si="1"/>
        <v/>
      </c>
      <c r="O117"/>
      <c r="P117"/>
    </row>
    <row r="118" spans="1:16" x14ac:dyDescent="0.35">
      <c r="A118" s="73">
        <v>117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96" t="str">
        <f t="shared" si="1"/>
        <v/>
      </c>
      <c r="O118"/>
      <c r="P118"/>
    </row>
    <row r="119" spans="1:16" x14ac:dyDescent="0.35">
      <c r="A119" s="73">
        <v>118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96" t="str">
        <f t="shared" si="1"/>
        <v/>
      </c>
      <c r="O119"/>
      <c r="P119"/>
    </row>
    <row r="120" spans="1:16" x14ac:dyDescent="0.35">
      <c r="A120" s="73">
        <v>119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96" t="str">
        <f t="shared" si="1"/>
        <v/>
      </c>
      <c r="O120"/>
      <c r="P120"/>
    </row>
    <row r="121" spans="1:16" x14ac:dyDescent="0.35">
      <c r="A121" s="73">
        <v>120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96" t="str">
        <f t="shared" si="1"/>
        <v/>
      </c>
      <c r="O121"/>
      <c r="P121"/>
    </row>
    <row r="122" spans="1:16" x14ac:dyDescent="0.35">
      <c r="A122" s="73">
        <v>121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96" t="str">
        <f t="shared" si="1"/>
        <v/>
      </c>
      <c r="O122"/>
      <c r="P122"/>
    </row>
    <row r="123" spans="1:16" x14ac:dyDescent="0.35">
      <c r="A123" s="73">
        <v>122</v>
      </c>
      <c r="B123" s="73" t="s">
        <v>244</v>
      </c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96" t="str">
        <f t="shared" si="1"/>
        <v/>
      </c>
      <c r="O123"/>
      <c r="P123"/>
    </row>
    <row r="124" spans="1:16" x14ac:dyDescent="0.35">
      <c r="A124" s="73">
        <v>123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96" t="str">
        <f t="shared" si="1"/>
        <v/>
      </c>
      <c r="O124"/>
      <c r="P124"/>
    </row>
    <row r="125" spans="1:16" x14ac:dyDescent="0.35">
      <c r="A125" s="73">
        <v>124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96" t="str">
        <f t="shared" si="1"/>
        <v/>
      </c>
      <c r="O125"/>
      <c r="P125"/>
    </row>
    <row r="126" spans="1:16" x14ac:dyDescent="0.35">
      <c r="A126" s="73">
        <v>125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96" t="str">
        <f t="shared" si="1"/>
        <v/>
      </c>
      <c r="O126"/>
      <c r="P126"/>
    </row>
    <row r="127" spans="1:16" x14ac:dyDescent="0.35">
      <c r="A127" s="73">
        <v>126</v>
      </c>
      <c r="B127" s="73" t="s">
        <v>245</v>
      </c>
      <c r="C127" s="73"/>
      <c r="D127" s="73"/>
      <c r="E127" s="73"/>
      <c r="F127" s="73"/>
      <c r="G127" s="73"/>
      <c r="H127" s="73" t="s">
        <v>18</v>
      </c>
      <c r="I127" s="73"/>
      <c r="J127" s="73"/>
      <c r="K127" s="73"/>
      <c r="L127" s="73"/>
      <c r="M127" s="96" t="str">
        <f t="shared" si="1"/>
        <v>x</v>
      </c>
      <c r="O127"/>
      <c r="P127"/>
    </row>
    <row r="128" spans="1:16" x14ac:dyDescent="0.35">
      <c r="A128" s="73">
        <v>127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96" t="str">
        <f t="shared" si="1"/>
        <v/>
      </c>
      <c r="O128"/>
      <c r="P128"/>
    </row>
    <row r="129" spans="1:13" x14ac:dyDescent="0.35">
      <c r="A129" s="73">
        <v>128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96" t="str">
        <f t="shared" si="1"/>
        <v/>
      </c>
    </row>
    <row r="130" spans="1:13" x14ac:dyDescent="0.35">
      <c r="A130" s="73">
        <v>129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96" t="str">
        <f t="shared" ref="M130:M193" si="2">IF(COUNTA($D130:$J130)&gt;0,"x","")</f>
        <v/>
      </c>
    </row>
    <row r="131" spans="1:13" x14ac:dyDescent="0.35">
      <c r="A131" s="73">
        <v>130</v>
      </c>
      <c r="B131" s="73" t="s">
        <v>246</v>
      </c>
      <c r="C131" s="73" t="s">
        <v>752</v>
      </c>
      <c r="D131" s="73" t="s">
        <v>18</v>
      </c>
      <c r="E131" s="73" t="s">
        <v>18</v>
      </c>
      <c r="F131" s="73"/>
      <c r="G131" s="73"/>
      <c r="H131" s="73" t="s">
        <v>18</v>
      </c>
      <c r="I131" s="73"/>
      <c r="J131" s="73" t="s">
        <v>18</v>
      </c>
      <c r="K131" s="73" t="s">
        <v>95</v>
      </c>
      <c r="L131" s="73" t="s">
        <v>137</v>
      </c>
      <c r="M131" s="96" t="str">
        <f t="shared" si="2"/>
        <v>x</v>
      </c>
    </row>
    <row r="132" spans="1:13" x14ac:dyDescent="0.35">
      <c r="A132" s="73">
        <v>131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96" t="str">
        <f t="shared" si="2"/>
        <v/>
      </c>
    </row>
    <row r="133" spans="1:13" x14ac:dyDescent="0.35">
      <c r="A133" s="73">
        <v>132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96" t="str">
        <f t="shared" si="2"/>
        <v/>
      </c>
    </row>
    <row r="134" spans="1:13" x14ac:dyDescent="0.35">
      <c r="A134" s="73">
        <v>133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96" t="str">
        <f t="shared" si="2"/>
        <v/>
      </c>
    </row>
    <row r="135" spans="1:13" x14ac:dyDescent="0.35">
      <c r="A135" s="73">
        <v>134</v>
      </c>
      <c r="B135" s="73" t="s">
        <v>247</v>
      </c>
      <c r="C135" s="73" t="s">
        <v>752</v>
      </c>
      <c r="D135" s="73" t="s">
        <v>18</v>
      </c>
      <c r="E135" s="73"/>
      <c r="F135" s="73"/>
      <c r="G135" s="73"/>
      <c r="H135" s="73"/>
      <c r="I135" s="73"/>
      <c r="J135" s="73"/>
      <c r="K135" s="73" t="s">
        <v>92</v>
      </c>
      <c r="L135" s="73" t="s">
        <v>137</v>
      </c>
      <c r="M135" s="96" t="str">
        <f t="shared" si="2"/>
        <v>x</v>
      </c>
    </row>
    <row r="136" spans="1:13" x14ac:dyDescent="0.35">
      <c r="A136" s="73">
        <v>135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96" t="str">
        <f t="shared" si="2"/>
        <v/>
      </c>
    </row>
    <row r="137" spans="1:13" x14ac:dyDescent="0.35">
      <c r="A137" s="73">
        <v>136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96" t="str">
        <f t="shared" si="2"/>
        <v/>
      </c>
    </row>
    <row r="138" spans="1:13" x14ac:dyDescent="0.35">
      <c r="A138" s="73">
        <v>137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96" t="str">
        <f t="shared" si="2"/>
        <v/>
      </c>
    </row>
    <row r="139" spans="1:13" x14ac:dyDescent="0.35">
      <c r="A139" s="73">
        <v>138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96" t="str">
        <f t="shared" si="2"/>
        <v/>
      </c>
    </row>
    <row r="140" spans="1:13" x14ac:dyDescent="0.35">
      <c r="A140" s="73">
        <v>139</v>
      </c>
      <c r="B140" s="73" t="s">
        <v>952</v>
      </c>
      <c r="C140" s="73" t="s">
        <v>752</v>
      </c>
      <c r="D140" s="73"/>
      <c r="E140" s="73"/>
      <c r="F140" s="73"/>
      <c r="G140" s="73"/>
      <c r="H140" s="73" t="s">
        <v>18</v>
      </c>
      <c r="I140" s="73"/>
      <c r="J140" s="73"/>
      <c r="K140" s="73"/>
      <c r="L140" s="73"/>
      <c r="M140" s="96" t="str">
        <f t="shared" si="2"/>
        <v>x</v>
      </c>
    </row>
    <row r="141" spans="1:13" x14ac:dyDescent="0.35">
      <c r="A141" s="73">
        <v>140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96" t="str">
        <f t="shared" si="2"/>
        <v/>
      </c>
    </row>
    <row r="142" spans="1:13" x14ac:dyDescent="0.35">
      <c r="A142" s="73">
        <v>141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96" t="str">
        <f t="shared" si="2"/>
        <v/>
      </c>
    </row>
    <row r="143" spans="1:13" x14ac:dyDescent="0.35">
      <c r="A143" s="73">
        <v>142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96" t="str">
        <f t="shared" si="2"/>
        <v/>
      </c>
    </row>
    <row r="144" spans="1:13" x14ac:dyDescent="0.35">
      <c r="A144" s="73">
        <v>143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96" t="str">
        <f t="shared" si="2"/>
        <v/>
      </c>
    </row>
    <row r="145" spans="1:13" x14ac:dyDescent="0.35">
      <c r="A145" s="73">
        <v>144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96" t="str">
        <f t="shared" si="2"/>
        <v/>
      </c>
    </row>
    <row r="146" spans="1:13" x14ac:dyDescent="0.35">
      <c r="A146" s="73">
        <v>145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96" t="str">
        <f t="shared" si="2"/>
        <v/>
      </c>
    </row>
    <row r="147" spans="1:13" x14ac:dyDescent="0.35">
      <c r="A147" s="73">
        <v>146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96" t="str">
        <f t="shared" si="2"/>
        <v/>
      </c>
    </row>
    <row r="148" spans="1:13" x14ac:dyDescent="0.35">
      <c r="A148" s="73">
        <v>147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96" t="str">
        <f t="shared" si="2"/>
        <v/>
      </c>
    </row>
    <row r="149" spans="1:13" x14ac:dyDescent="0.35">
      <c r="A149" s="73">
        <v>148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96" t="str">
        <f t="shared" si="2"/>
        <v/>
      </c>
    </row>
    <row r="150" spans="1:13" x14ac:dyDescent="0.35">
      <c r="A150" s="73">
        <v>149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96" t="str">
        <f t="shared" si="2"/>
        <v/>
      </c>
    </row>
    <row r="151" spans="1:13" x14ac:dyDescent="0.35">
      <c r="A151" s="73">
        <v>150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96" t="str">
        <f t="shared" si="2"/>
        <v/>
      </c>
    </row>
    <row r="152" spans="1:13" x14ac:dyDescent="0.35">
      <c r="A152" s="73">
        <v>151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96" t="str">
        <f t="shared" si="2"/>
        <v/>
      </c>
    </row>
    <row r="153" spans="1:13" x14ac:dyDescent="0.35">
      <c r="A153" s="73">
        <v>152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96" t="str">
        <f t="shared" si="2"/>
        <v/>
      </c>
    </row>
    <row r="154" spans="1:13" x14ac:dyDescent="0.35">
      <c r="A154" s="73">
        <v>153</v>
      </c>
      <c r="B154" s="73" t="s">
        <v>248</v>
      </c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96" t="str">
        <f t="shared" si="2"/>
        <v/>
      </c>
    </row>
    <row r="155" spans="1:13" x14ac:dyDescent="0.35">
      <c r="A155" s="73">
        <v>154</v>
      </c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96" t="str">
        <f t="shared" si="2"/>
        <v/>
      </c>
    </row>
    <row r="156" spans="1:13" x14ac:dyDescent="0.35">
      <c r="A156" s="73">
        <v>155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96" t="str">
        <f t="shared" si="2"/>
        <v/>
      </c>
    </row>
    <row r="157" spans="1:13" x14ac:dyDescent="0.35">
      <c r="A157" s="73">
        <v>156</v>
      </c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96" t="str">
        <f t="shared" si="2"/>
        <v/>
      </c>
    </row>
    <row r="158" spans="1:13" x14ac:dyDescent="0.35">
      <c r="A158" s="73">
        <v>157</v>
      </c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96" t="str">
        <f t="shared" si="2"/>
        <v/>
      </c>
    </row>
    <row r="159" spans="1:13" x14ac:dyDescent="0.35">
      <c r="A159" s="73">
        <v>158</v>
      </c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96" t="str">
        <f t="shared" si="2"/>
        <v/>
      </c>
    </row>
    <row r="160" spans="1:13" x14ac:dyDescent="0.35">
      <c r="A160" s="73">
        <v>159</v>
      </c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96" t="str">
        <f t="shared" si="2"/>
        <v/>
      </c>
    </row>
    <row r="161" spans="1:13" x14ac:dyDescent="0.35">
      <c r="A161" s="73">
        <v>160</v>
      </c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96" t="str">
        <f t="shared" si="2"/>
        <v/>
      </c>
    </row>
    <row r="162" spans="1:13" x14ac:dyDescent="0.35">
      <c r="A162" s="73">
        <v>161</v>
      </c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96" t="str">
        <f t="shared" si="2"/>
        <v/>
      </c>
    </row>
    <row r="163" spans="1:13" x14ac:dyDescent="0.35">
      <c r="A163" s="73">
        <v>162</v>
      </c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96" t="str">
        <f t="shared" si="2"/>
        <v/>
      </c>
    </row>
    <row r="164" spans="1:13" x14ac:dyDescent="0.35">
      <c r="A164" s="73">
        <v>163</v>
      </c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96" t="str">
        <f t="shared" si="2"/>
        <v/>
      </c>
    </row>
    <row r="165" spans="1:13" x14ac:dyDescent="0.35">
      <c r="A165" s="73">
        <v>164</v>
      </c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96" t="str">
        <f t="shared" si="2"/>
        <v/>
      </c>
    </row>
    <row r="166" spans="1:13" x14ac:dyDescent="0.35">
      <c r="A166" s="73">
        <v>165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96" t="str">
        <f t="shared" si="2"/>
        <v/>
      </c>
    </row>
    <row r="167" spans="1:13" x14ac:dyDescent="0.35">
      <c r="A167" s="73">
        <v>166</v>
      </c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96" t="str">
        <f t="shared" si="2"/>
        <v/>
      </c>
    </row>
    <row r="168" spans="1:13" x14ac:dyDescent="0.35">
      <c r="A168" s="73">
        <v>167</v>
      </c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96" t="str">
        <f t="shared" si="2"/>
        <v/>
      </c>
    </row>
    <row r="169" spans="1:13" x14ac:dyDescent="0.35">
      <c r="A169" s="73">
        <v>168</v>
      </c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96" t="str">
        <f t="shared" si="2"/>
        <v/>
      </c>
    </row>
    <row r="170" spans="1:13" x14ac:dyDescent="0.35">
      <c r="A170" s="73">
        <v>169</v>
      </c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96" t="str">
        <f t="shared" si="2"/>
        <v/>
      </c>
    </row>
    <row r="171" spans="1:13" x14ac:dyDescent="0.35">
      <c r="A171" s="73">
        <v>170</v>
      </c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96" t="str">
        <f t="shared" si="2"/>
        <v/>
      </c>
    </row>
    <row r="172" spans="1:13" x14ac:dyDescent="0.35">
      <c r="A172" s="73">
        <v>171</v>
      </c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96" t="str">
        <f t="shared" si="2"/>
        <v/>
      </c>
    </row>
    <row r="173" spans="1:13" x14ac:dyDescent="0.35">
      <c r="A173" s="73">
        <v>172</v>
      </c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96" t="str">
        <f t="shared" si="2"/>
        <v/>
      </c>
    </row>
    <row r="174" spans="1:13" x14ac:dyDescent="0.35">
      <c r="A174" s="73">
        <v>173</v>
      </c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96" t="str">
        <f t="shared" si="2"/>
        <v/>
      </c>
    </row>
    <row r="175" spans="1:13" x14ac:dyDescent="0.35">
      <c r="A175" s="73">
        <v>174</v>
      </c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96" t="str">
        <f t="shared" si="2"/>
        <v/>
      </c>
    </row>
    <row r="176" spans="1:13" x14ac:dyDescent="0.35">
      <c r="A176" s="73">
        <v>175</v>
      </c>
      <c r="B176" s="73" t="s">
        <v>903</v>
      </c>
      <c r="C176" s="73" t="s">
        <v>752</v>
      </c>
      <c r="D176" s="73" t="s">
        <v>18</v>
      </c>
      <c r="E176" s="73"/>
      <c r="F176" s="73"/>
      <c r="G176" s="73"/>
      <c r="H176" s="73" t="s">
        <v>18</v>
      </c>
      <c r="I176" s="73"/>
      <c r="J176" s="73"/>
      <c r="K176" s="73" t="s">
        <v>98</v>
      </c>
      <c r="L176" s="73" t="s">
        <v>135</v>
      </c>
      <c r="M176" s="96" t="str">
        <f t="shared" si="2"/>
        <v>x</v>
      </c>
    </row>
    <row r="177" spans="1:13" x14ac:dyDescent="0.35">
      <c r="A177" s="73">
        <v>176</v>
      </c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96" t="str">
        <f t="shared" si="2"/>
        <v/>
      </c>
    </row>
    <row r="178" spans="1:13" x14ac:dyDescent="0.35">
      <c r="A178" s="73">
        <v>177</v>
      </c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96" t="str">
        <f t="shared" si="2"/>
        <v/>
      </c>
    </row>
    <row r="179" spans="1:13" x14ac:dyDescent="0.35">
      <c r="A179" s="73">
        <v>178</v>
      </c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96" t="str">
        <f t="shared" si="2"/>
        <v/>
      </c>
    </row>
    <row r="180" spans="1:13" x14ac:dyDescent="0.35">
      <c r="A180" s="73">
        <v>179</v>
      </c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96" t="str">
        <f t="shared" si="2"/>
        <v/>
      </c>
    </row>
    <row r="181" spans="1:13" x14ac:dyDescent="0.35">
      <c r="A181" s="73">
        <v>180</v>
      </c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96" t="str">
        <f t="shared" si="2"/>
        <v/>
      </c>
    </row>
    <row r="182" spans="1:13" x14ac:dyDescent="0.35">
      <c r="A182" s="73">
        <v>181</v>
      </c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96" t="str">
        <f t="shared" si="2"/>
        <v/>
      </c>
    </row>
    <row r="183" spans="1:13" x14ac:dyDescent="0.35">
      <c r="A183" s="73">
        <v>182</v>
      </c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96" t="str">
        <f t="shared" si="2"/>
        <v/>
      </c>
    </row>
    <row r="184" spans="1:13" x14ac:dyDescent="0.35">
      <c r="A184" s="73">
        <v>183</v>
      </c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96" t="str">
        <f t="shared" si="2"/>
        <v/>
      </c>
    </row>
    <row r="185" spans="1:13" x14ac:dyDescent="0.35">
      <c r="A185" s="73">
        <v>184</v>
      </c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96" t="str">
        <f t="shared" si="2"/>
        <v/>
      </c>
    </row>
    <row r="186" spans="1:13" x14ac:dyDescent="0.35">
      <c r="A186" s="73">
        <v>185</v>
      </c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96" t="str">
        <f t="shared" si="2"/>
        <v/>
      </c>
    </row>
    <row r="187" spans="1:13" x14ac:dyDescent="0.35">
      <c r="A187" s="73">
        <v>186</v>
      </c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96" t="str">
        <f t="shared" si="2"/>
        <v/>
      </c>
    </row>
    <row r="188" spans="1:13" x14ac:dyDescent="0.35">
      <c r="A188" s="73">
        <v>187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96" t="str">
        <f t="shared" si="2"/>
        <v/>
      </c>
    </row>
    <row r="189" spans="1:13" x14ac:dyDescent="0.35">
      <c r="A189" s="73">
        <v>188</v>
      </c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96" t="str">
        <f t="shared" si="2"/>
        <v/>
      </c>
    </row>
    <row r="190" spans="1:13" x14ac:dyDescent="0.35">
      <c r="A190" s="73">
        <v>189</v>
      </c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96" t="str">
        <f t="shared" si="2"/>
        <v/>
      </c>
    </row>
    <row r="191" spans="1:13" x14ac:dyDescent="0.35">
      <c r="A191" s="73">
        <v>190</v>
      </c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96" t="str">
        <f t="shared" si="2"/>
        <v/>
      </c>
    </row>
    <row r="192" spans="1:13" x14ac:dyDescent="0.35">
      <c r="A192" s="73">
        <v>191</v>
      </c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96" t="str">
        <f t="shared" si="2"/>
        <v/>
      </c>
    </row>
    <row r="193" spans="1:13" x14ac:dyDescent="0.35">
      <c r="A193" s="73">
        <v>192</v>
      </c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96" t="str">
        <f t="shared" si="2"/>
        <v/>
      </c>
    </row>
    <row r="194" spans="1:13" x14ac:dyDescent="0.35">
      <c r="A194" s="73">
        <v>193</v>
      </c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96" t="str">
        <f t="shared" ref="M194:M257" si="3">IF(COUNTA($D194:$J194)&gt;0,"x","")</f>
        <v/>
      </c>
    </row>
    <row r="195" spans="1:13" x14ac:dyDescent="0.35">
      <c r="A195" s="73">
        <v>194</v>
      </c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96" t="str">
        <f t="shared" si="3"/>
        <v/>
      </c>
    </row>
    <row r="196" spans="1:13" x14ac:dyDescent="0.35">
      <c r="A196" s="73">
        <v>195</v>
      </c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96" t="str">
        <f t="shared" si="3"/>
        <v/>
      </c>
    </row>
    <row r="197" spans="1:13" x14ac:dyDescent="0.35">
      <c r="A197" s="73">
        <v>196</v>
      </c>
      <c r="B197" s="73" t="s">
        <v>249</v>
      </c>
      <c r="C197" s="73" t="s">
        <v>752</v>
      </c>
      <c r="D197" s="73"/>
      <c r="E197" s="73"/>
      <c r="F197" s="73" t="s">
        <v>18</v>
      </c>
      <c r="G197" s="73"/>
      <c r="H197" s="73"/>
      <c r="I197" s="73"/>
      <c r="J197" s="73"/>
      <c r="K197" s="73" t="s">
        <v>98</v>
      </c>
      <c r="L197" s="73"/>
      <c r="M197" s="96" t="str">
        <f t="shared" si="3"/>
        <v>x</v>
      </c>
    </row>
    <row r="198" spans="1:13" x14ac:dyDescent="0.35">
      <c r="A198" s="73">
        <v>197</v>
      </c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96" t="str">
        <f t="shared" si="3"/>
        <v/>
      </c>
    </row>
    <row r="199" spans="1:13" x14ac:dyDescent="0.35">
      <c r="A199" s="73">
        <v>198</v>
      </c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96" t="str">
        <f t="shared" si="3"/>
        <v/>
      </c>
    </row>
    <row r="200" spans="1:13" x14ac:dyDescent="0.35">
      <c r="A200" s="73">
        <v>199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96" t="str">
        <f t="shared" si="3"/>
        <v/>
      </c>
    </row>
    <row r="201" spans="1:13" x14ac:dyDescent="0.35">
      <c r="A201" s="73">
        <v>200</v>
      </c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96" t="str">
        <f t="shared" si="3"/>
        <v/>
      </c>
    </row>
    <row r="202" spans="1:13" x14ac:dyDescent="0.35">
      <c r="A202" s="73">
        <v>201</v>
      </c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96" t="str">
        <f t="shared" si="3"/>
        <v/>
      </c>
    </row>
    <row r="203" spans="1:13" x14ac:dyDescent="0.35">
      <c r="A203" s="73">
        <v>202</v>
      </c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96" t="str">
        <f t="shared" si="3"/>
        <v/>
      </c>
    </row>
    <row r="204" spans="1:13" x14ac:dyDescent="0.35">
      <c r="A204" s="73">
        <v>203</v>
      </c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96" t="str">
        <f t="shared" si="3"/>
        <v/>
      </c>
    </row>
    <row r="205" spans="1:13" x14ac:dyDescent="0.35">
      <c r="A205" s="73">
        <v>204</v>
      </c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96" t="str">
        <f t="shared" si="3"/>
        <v/>
      </c>
    </row>
    <row r="206" spans="1:13" x14ac:dyDescent="0.35">
      <c r="A206" s="73">
        <v>205</v>
      </c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96" t="str">
        <f t="shared" si="3"/>
        <v/>
      </c>
    </row>
    <row r="207" spans="1:13" x14ac:dyDescent="0.35">
      <c r="A207" s="73">
        <v>206</v>
      </c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96" t="str">
        <f t="shared" si="3"/>
        <v/>
      </c>
    </row>
    <row r="208" spans="1:13" x14ac:dyDescent="0.35">
      <c r="A208" s="73">
        <v>207</v>
      </c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96" t="str">
        <f t="shared" si="3"/>
        <v/>
      </c>
    </row>
    <row r="209" spans="1:13" x14ac:dyDescent="0.35">
      <c r="A209" s="73">
        <v>208</v>
      </c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96" t="str">
        <f t="shared" si="3"/>
        <v/>
      </c>
    </row>
    <row r="210" spans="1:13" x14ac:dyDescent="0.35">
      <c r="A210" s="73">
        <v>209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96" t="str">
        <f t="shared" si="3"/>
        <v/>
      </c>
    </row>
    <row r="211" spans="1:13" x14ac:dyDescent="0.35">
      <c r="A211" s="73">
        <v>210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96" t="str">
        <f t="shared" si="3"/>
        <v/>
      </c>
    </row>
    <row r="212" spans="1:13" x14ac:dyDescent="0.35">
      <c r="A212" s="73">
        <v>211</v>
      </c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96" t="str">
        <f t="shared" si="3"/>
        <v/>
      </c>
    </row>
    <row r="213" spans="1:13" x14ac:dyDescent="0.35">
      <c r="A213" s="73">
        <v>212</v>
      </c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96" t="str">
        <f t="shared" si="3"/>
        <v/>
      </c>
    </row>
    <row r="214" spans="1:13" x14ac:dyDescent="0.35">
      <c r="A214" s="73">
        <v>213</v>
      </c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96" t="str">
        <f t="shared" si="3"/>
        <v/>
      </c>
    </row>
    <row r="215" spans="1:13" x14ac:dyDescent="0.35">
      <c r="A215" s="73">
        <v>214</v>
      </c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96" t="str">
        <f t="shared" si="3"/>
        <v/>
      </c>
    </row>
    <row r="216" spans="1:13" x14ac:dyDescent="0.35">
      <c r="A216" s="73">
        <v>215</v>
      </c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96" t="str">
        <f t="shared" si="3"/>
        <v/>
      </c>
    </row>
    <row r="217" spans="1:13" x14ac:dyDescent="0.35">
      <c r="A217" s="73">
        <v>216</v>
      </c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96" t="str">
        <f t="shared" si="3"/>
        <v/>
      </c>
    </row>
    <row r="218" spans="1:13" x14ac:dyDescent="0.35">
      <c r="A218" s="73">
        <v>217</v>
      </c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96" t="str">
        <f t="shared" si="3"/>
        <v/>
      </c>
    </row>
    <row r="219" spans="1:13" x14ac:dyDescent="0.35">
      <c r="A219" s="73">
        <v>218</v>
      </c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96" t="str">
        <f t="shared" si="3"/>
        <v/>
      </c>
    </row>
    <row r="220" spans="1:13" x14ac:dyDescent="0.35">
      <c r="A220" s="73">
        <v>219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96" t="str">
        <f t="shared" si="3"/>
        <v/>
      </c>
    </row>
    <row r="221" spans="1:13" x14ac:dyDescent="0.35">
      <c r="A221" s="73">
        <v>220</v>
      </c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96" t="str">
        <f t="shared" si="3"/>
        <v/>
      </c>
    </row>
    <row r="222" spans="1:13" x14ac:dyDescent="0.35">
      <c r="A222" s="73">
        <v>221</v>
      </c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96" t="str">
        <f t="shared" si="3"/>
        <v/>
      </c>
    </row>
    <row r="223" spans="1:13" x14ac:dyDescent="0.35">
      <c r="A223" s="73">
        <v>222</v>
      </c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96" t="str">
        <f t="shared" si="3"/>
        <v/>
      </c>
    </row>
    <row r="224" spans="1:13" x14ac:dyDescent="0.35">
      <c r="A224" s="73">
        <v>223</v>
      </c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96" t="str">
        <f t="shared" si="3"/>
        <v/>
      </c>
    </row>
    <row r="225" spans="1:13" x14ac:dyDescent="0.35">
      <c r="A225" s="73">
        <v>224</v>
      </c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96" t="str">
        <f t="shared" si="3"/>
        <v/>
      </c>
    </row>
    <row r="226" spans="1:13" x14ac:dyDescent="0.35">
      <c r="A226" s="73">
        <v>225</v>
      </c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96" t="str">
        <f t="shared" si="3"/>
        <v/>
      </c>
    </row>
    <row r="227" spans="1:13" x14ac:dyDescent="0.35">
      <c r="A227" s="73">
        <v>226</v>
      </c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96" t="str">
        <f t="shared" si="3"/>
        <v/>
      </c>
    </row>
    <row r="228" spans="1:13" x14ac:dyDescent="0.35">
      <c r="A228" s="73">
        <v>227</v>
      </c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96" t="str">
        <f t="shared" si="3"/>
        <v/>
      </c>
    </row>
    <row r="229" spans="1:13" x14ac:dyDescent="0.35">
      <c r="A229" s="73">
        <v>228</v>
      </c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96" t="str">
        <f t="shared" si="3"/>
        <v/>
      </c>
    </row>
    <row r="230" spans="1:13" x14ac:dyDescent="0.35">
      <c r="A230" s="73">
        <v>229</v>
      </c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96" t="str">
        <f t="shared" si="3"/>
        <v/>
      </c>
    </row>
    <row r="231" spans="1:13" x14ac:dyDescent="0.35">
      <c r="A231" s="73">
        <v>230</v>
      </c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96" t="str">
        <f t="shared" si="3"/>
        <v/>
      </c>
    </row>
    <row r="232" spans="1:13" x14ac:dyDescent="0.35">
      <c r="A232" s="73">
        <v>231</v>
      </c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96" t="str">
        <f t="shared" si="3"/>
        <v/>
      </c>
    </row>
    <row r="233" spans="1:13" x14ac:dyDescent="0.35">
      <c r="A233" s="73">
        <v>232</v>
      </c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96" t="str">
        <f t="shared" si="3"/>
        <v/>
      </c>
    </row>
    <row r="234" spans="1:13" x14ac:dyDescent="0.35">
      <c r="A234" s="73">
        <v>233</v>
      </c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96" t="str">
        <f t="shared" si="3"/>
        <v/>
      </c>
    </row>
    <row r="235" spans="1:13" x14ac:dyDescent="0.35">
      <c r="A235" s="73">
        <v>234</v>
      </c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96" t="str">
        <f t="shared" si="3"/>
        <v/>
      </c>
    </row>
    <row r="236" spans="1:13" x14ac:dyDescent="0.35">
      <c r="A236" s="73">
        <v>235</v>
      </c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96" t="str">
        <f t="shared" si="3"/>
        <v/>
      </c>
    </row>
    <row r="237" spans="1:13" x14ac:dyDescent="0.35">
      <c r="A237" s="73">
        <v>236</v>
      </c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96" t="str">
        <f t="shared" si="3"/>
        <v/>
      </c>
    </row>
    <row r="238" spans="1:13" x14ac:dyDescent="0.35">
      <c r="A238" s="73">
        <v>237</v>
      </c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96" t="str">
        <f t="shared" si="3"/>
        <v/>
      </c>
    </row>
    <row r="239" spans="1:13" x14ac:dyDescent="0.35">
      <c r="A239" s="73">
        <v>238</v>
      </c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96" t="str">
        <f t="shared" si="3"/>
        <v/>
      </c>
    </row>
    <row r="240" spans="1:13" x14ac:dyDescent="0.35">
      <c r="A240" s="73">
        <v>239</v>
      </c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96" t="str">
        <f t="shared" si="3"/>
        <v/>
      </c>
    </row>
    <row r="241" spans="1:13" x14ac:dyDescent="0.35">
      <c r="A241" s="73">
        <v>240</v>
      </c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96" t="str">
        <f t="shared" si="3"/>
        <v/>
      </c>
    </row>
    <row r="242" spans="1:13" x14ac:dyDescent="0.35">
      <c r="A242" s="73">
        <v>241</v>
      </c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96" t="str">
        <f t="shared" si="3"/>
        <v/>
      </c>
    </row>
    <row r="243" spans="1:13" x14ac:dyDescent="0.35">
      <c r="A243" s="73">
        <v>242</v>
      </c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96" t="str">
        <f t="shared" si="3"/>
        <v/>
      </c>
    </row>
    <row r="244" spans="1:13" x14ac:dyDescent="0.35">
      <c r="A244" s="73">
        <v>243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96" t="str">
        <f t="shared" si="3"/>
        <v/>
      </c>
    </row>
    <row r="245" spans="1:13" x14ac:dyDescent="0.35">
      <c r="A245" s="73">
        <v>244</v>
      </c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96" t="str">
        <f t="shared" si="3"/>
        <v/>
      </c>
    </row>
    <row r="246" spans="1:13" x14ac:dyDescent="0.35">
      <c r="A246" s="73">
        <v>245</v>
      </c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96" t="str">
        <f t="shared" si="3"/>
        <v/>
      </c>
    </row>
    <row r="247" spans="1:13" x14ac:dyDescent="0.35">
      <c r="A247" s="73">
        <v>246</v>
      </c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96" t="str">
        <f t="shared" si="3"/>
        <v/>
      </c>
    </row>
    <row r="248" spans="1:13" x14ac:dyDescent="0.35">
      <c r="A248" s="73">
        <v>247</v>
      </c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96" t="str">
        <f t="shared" si="3"/>
        <v/>
      </c>
    </row>
    <row r="249" spans="1:13" x14ac:dyDescent="0.35">
      <c r="A249" s="73">
        <v>248</v>
      </c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96" t="str">
        <f t="shared" si="3"/>
        <v/>
      </c>
    </row>
    <row r="250" spans="1:13" x14ac:dyDescent="0.35">
      <c r="A250" s="73">
        <v>249</v>
      </c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96" t="str">
        <f t="shared" si="3"/>
        <v/>
      </c>
    </row>
    <row r="251" spans="1:13" x14ac:dyDescent="0.35">
      <c r="A251" s="73">
        <v>250</v>
      </c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96" t="str">
        <f t="shared" si="3"/>
        <v/>
      </c>
    </row>
    <row r="252" spans="1:13" x14ac:dyDescent="0.35">
      <c r="A252" s="73">
        <v>251</v>
      </c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96" t="str">
        <f t="shared" si="3"/>
        <v/>
      </c>
    </row>
    <row r="253" spans="1:13" x14ac:dyDescent="0.35">
      <c r="A253" s="73">
        <v>252</v>
      </c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96" t="str">
        <f t="shared" si="3"/>
        <v/>
      </c>
    </row>
    <row r="254" spans="1:13" x14ac:dyDescent="0.35">
      <c r="A254" s="73">
        <v>253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96" t="str">
        <f t="shared" si="3"/>
        <v/>
      </c>
    </row>
    <row r="255" spans="1:13" x14ac:dyDescent="0.35">
      <c r="A255" s="73">
        <v>254</v>
      </c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96" t="str">
        <f t="shared" si="3"/>
        <v/>
      </c>
    </row>
    <row r="256" spans="1:13" x14ac:dyDescent="0.35">
      <c r="A256" s="73">
        <v>255</v>
      </c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96" t="str">
        <f t="shared" si="3"/>
        <v/>
      </c>
    </row>
    <row r="257" spans="1:13" x14ac:dyDescent="0.35">
      <c r="A257" s="73">
        <v>256</v>
      </c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96" t="str">
        <f t="shared" si="3"/>
        <v/>
      </c>
    </row>
    <row r="258" spans="1:13" x14ac:dyDescent="0.35">
      <c r="A258" s="73">
        <v>257</v>
      </c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96" t="str">
        <f t="shared" ref="M258:M321" si="4">IF(COUNTA($D258:$J258)&gt;0,"x","")</f>
        <v/>
      </c>
    </row>
    <row r="259" spans="1:13" x14ac:dyDescent="0.35">
      <c r="A259" s="73">
        <v>258</v>
      </c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96" t="str">
        <f t="shared" si="4"/>
        <v/>
      </c>
    </row>
    <row r="260" spans="1:13" x14ac:dyDescent="0.35">
      <c r="A260" s="73">
        <v>259</v>
      </c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96" t="str">
        <f t="shared" si="4"/>
        <v/>
      </c>
    </row>
    <row r="261" spans="1:13" x14ac:dyDescent="0.35">
      <c r="A261" s="73">
        <v>260</v>
      </c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96" t="str">
        <f t="shared" si="4"/>
        <v/>
      </c>
    </row>
    <row r="262" spans="1:13" x14ac:dyDescent="0.35">
      <c r="A262" s="73">
        <v>261</v>
      </c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96" t="str">
        <f t="shared" si="4"/>
        <v/>
      </c>
    </row>
    <row r="263" spans="1:13" x14ac:dyDescent="0.35">
      <c r="A263" s="73">
        <v>262</v>
      </c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96" t="str">
        <f t="shared" si="4"/>
        <v/>
      </c>
    </row>
    <row r="264" spans="1:13" x14ac:dyDescent="0.35">
      <c r="A264" s="73">
        <v>263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96" t="str">
        <f t="shared" si="4"/>
        <v/>
      </c>
    </row>
    <row r="265" spans="1:13" x14ac:dyDescent="0.35">
      <c r="A265" s="73">
        <v>264</v>
      </c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96" t="str">
        <f t="shared" si="4"/>
        <v/>
      </c>
    </row>
    <row r="266" spans="1:13" x14ac:dyDescent="0.35">
      <c r="A266" s="73">
        <v>265</v>
      </c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96" t="str">
        <f t="shared" si="4"/>
        <v/>
      </c>
    </row>
    <row r="267" spans="1:13" x14ac:dyDescent="0.35">
      <c r="A267" s="73">
        <v>266</v>
      </c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96" t="str">
        <f t="shared" si="4"/>
        <v/>
      </c>
    </row>
    <row r="268" spans="1:13" x14ac:dyDescent="0.35">
      <c r="A268" s="73">
        <v>267</v>
      </c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96" t="str">
        <f t="shared" si="4"/>
        <v/>
      </c>
    </row>
    <row r="269" spans="1:13" x14ac:dyDescent="0.35">
      <c r="A269" s="73">
        <v>268</v>
      </c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96" t="str">
        <f t="shared" si="4"/>
        <v/>
      </c>
    </row>
    <row r="270" spans="1:13" x14ac:dyDescent="0.35">
      <c r="A270" s="73">
        <v>269</v>
      </c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96" t="str">
        <f t="shared" si="4"/>
        <v/>
      </c>
    </row>
    <row r="271" spans="1:13" x14ac:dyDescent="0.35">
      <c r="A271" s="73">
        <v>270</v>
      </c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96" t="str">
        <f t="shared" si="4"/>
        <v/>
      </c>
    </row>
    <row r="272" spans="1:13" x14ac:dyDescent="0.35">
      <c r="A272" s="73">
        <v>271</v>
      </c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96" t="str">
        <f t="shared" si="4"/>
        <v/>
      </c>
    </row>
    <row r="273" spans="1:13" x14ac:dyDescent="0.35">
      <c r="A273" s="73">
        <v>272</v>
      </c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96" t="str">
        <f t="shared" si="4"/>
        <v/>
      </c>
    </row>
    <row r="274" spans="1:13" x14ac:dyDescent="0.35">
      <c r="A274" s="73">
        <v>273</v>
      </c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96" t="str">
        <f t="shared" si="4"/>
        <v/>
      </c>
    </row>
    <row r="275" spans="1:13" x14ac:dyDescent="0.35">
      <c r="A275" s="73">
        <v>274</v>
      </c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96" t="str">
        <f t="shared" si="4"/>
        <v/>
      </c>
    </row>
    <row r="276" spans="1:13" x14ac:dyDescent="0.35">
      <c r="A276" s="73">
        <v>275</v>
      </c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96" t="str">
        <f t="shared" si="4"/>
        <v/>
      </c>
    </row>
    <row r="277" spans="1:13" x14ac:dyDescent="0.35">
      <c r="A277" s="73">
        <v>276</v>
      </c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96" t="str">
        <f t="shared" si="4"/>
        <v/>
      </c>
    </row>
    <row r="278" spans="1:13" x14ac:dyDescent="0.35">
      <c r="A278" s="73">
        <v>277</v>
      </c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96" t="str">
        <f t="shared" si="4"/>
        <v/>
      </c>
    </row>
    <row r="279" spans="1:13" x14ac:dyDescent="0.35">
      <c r="A279" s="73">
        <v>278</v>
      </c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96" t="str">
        <f t="shared" si="4"/>
        <v/>
      </c>
    </row>
    <row r="280" spans="1:13" x14ac:dyDescent="0.35">
      <c r="A280" s="73">
        <v>279</v>
      </c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96" t="str">
        <f t="shared" si="4"/>
        <v/>
      </c>
    </row>
    <row r="281" spans="1:13" x14ac:dyDescent="0.35">
      <c r="A281" s="73">
        <v>280</v>
      </c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96" t="str">
        <f t="shared" si="4"/>
        <v/>
      </c>
    </row>
    <row r="282" spans="1:13" x14ac:dyDescent="0.35">
      <c r="A282" s="73">
        <v>281</v>
      </c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96" t="str">
        <f t="shared" si="4"/>
        <v/>
      </c>
    </row>
    <row r="283" spans="1:13" x14ac:dyDescent="0.35">
      <c r="A283" s="73">
        <v>282</v>
      </c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96" t="str">
        <f t="shared" si="4"/>
        <v/>
      </c>
    </row>
    <row r="284" spans="1:13" x14ac:dyDescent="0.35">
      <c r="A284" s="73">
        <v>283</v>
      </c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96" t="str">
        <f t="shared" si="4"/>
        <v/>
      </c>
    </row>
    <row r="285" spans="1:13" x14ac:dyDescent="0.35">
      <c r="A285" s="73">
        <v>284</v>
      </c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96" t="str">
        <f t="shared" si="4"/>
        <v/>
      </c>
    </row>
    <row r="286" spans="1:13" x14ac:dyDescent="0.35">
      <c r="A286" s="73">
        <v>285</v>
      </c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96" t="str">
        <f t="shared" si="4"/>
        <v/>
      </c>
    </row>
    <row r="287" spans="1:13" x14ac:dyDescent="0.35">
      <c r="A287" s="73">
        <v>286</v>
      </c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96" t="str">
        <f t="shared" si="4"/>
        <v/>
      </c>
    </row>
    <row r="288" spans="1:13" x14ac:dyDescent="0.35">
      <c r="A288" s="73">
        <v>287</v>
      </c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96" t="str">
        <f t="shared" si="4"/>
        <v/>
      </c>
    </row>
    <row r="289" spans="1:13" x14ac:dyDescent="0.35">
      <c r="A289" s="73">
        <v>288</v>
      </c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96" t="str">
        <f t="shared" si="4"/>
        <v/>
      </c>
    </row>
    <row r="290" spans="1:13" x14ac:dyDescent="0.35">
      <c r="A290" s="73">
        <v>289</v>
      </c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96" t="str">
        <f t="shared" si="4"/>
        <v/>
      </c>
    </row>
    <row r="291" spans="1:13" x14ac:dyDescent="0.35">
      <c r="A291" s="73">
        <v>290</v>
      </c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96" t="str">
        <f t="shared" si="4"/>
        <v/>
      </c>
    </row>
    <row r="292" spans="1:13" x14ac:dyDescent="0.35">
      <c r="A292" s="73">
        <v>291</v>
      </c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96" t="str">
        <f t="shared" si="4"/>
        <v/>
      </c>
    </row>
    <row r="293" spans="1:13" x14ac:dyDescent="0.35">
      <c r="A293" s="73">
        <v>292</v>
      </c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96" t="str">
        <f t="shared" si="4"/>
        <v/>
      </c>
    </row>
    <row r="294" spans="1:13" x14ac:dyDescent="0.35">
      <c r="A294" s="73">
        <v>293</v>
      </c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96" t="str">
        <f t="shared" si="4"/>
        <v/>
      </c>
    </row>
    <row r="295" spans="1:13" x14ac:dyDescent="0.35">
      <c r="A295" s="73">
        <v>294</v>
      </c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96" t="str">
        <f t="shared" si="4"/>
        <v/>
      </c>
    </row>
    <row r="296" spans="1:13" x14ac:dyDescent="0.35">
      <c r="A296" s="73">
        <v>295</v>
      </c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96" t="str">
        <f t="shared" si="4"/>
        <v/>
      </c>
    </row>
    <row r="297" spans="1:13" x14ac:dyDescent="0.35">
      <c r="A297" s="73">
        <v>296</v>
      </c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96" t="str">
        <f t="shared" si="4"/>
        <v/>
      </c>
    </row>
    <row r="298" spans="1:13" x14ac:dyDescent="0.35">
      <c r="A298" s="73">
        <v>297</v>
      </c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96" t="str">
        <f t="shared" si="4"/>
        <v/>
      </c>
    </row>
    <row r="299" spans="1:13" x14ac:dyDescent="0.35">
      <c r="A299" s="73">
        <v>298</v>
      </c>
      <c r="B299" s="73" t="s">
        <v>760</v>
      </c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96" t="str">
        <f t="shared" si="4"/>
        <v/>
      </c>
    </row>
    <row r="300" spans="1:13" x14ac:dyDescent="0.35">
      <c r="A300" s="73">
        <v>299</v>
      </c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96" t="str">
        <f t="shared" si="4"/>
        <v/>
      </c>
    </row>
    <row r="301" spans="1:13" x14ac:dyDescent="0.35">
      <c r="A301" s="73">
        <v>300</v>
      </c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96" t="str">
        <f t="shared" si="4"/>
        <v/>
      </c>
    </row>
    <row r="302" spans="1:13" x14ac:dyDescent="0.35">
      <c r="A302" s="73">
        <v>301</v>
      </c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96" t="str">
        <f t="shared" si="4"/>
        <v/>
      </c>
    </row>
    <row r="303" spans="1:13" x14ac:dyDescent="0.35">
      <c r="A303" s="73">
        <v>302</v>
      </c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96" t="str">
        <f t="shared" si="4"/>
        <v/>
      </c>
    </row>
    <row r="304" spans="1:13" x14ac:dyDescent="0.35">
      <c r="A304" s="73">
        <v>303</v>
      </c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96" t="str">
        <f t="shared" si="4"/>
        <v/>
      </c>
    </row>
    <row r="305" spans="1:13" x14ac:dyDescent="0.35">
      <c r="A305" s="73">
        <v>304</v>
      </c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96" t="str">
        <f t="shared" si="4"/>
        <v/>
      </c>
    </row>
    <row r="306" spans="1:13" x14ac:dyDescent="0.35">
      <c r="A306" s="73">
        <v>305</v>
      </c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96" t="str">
        <f t="shared" si="4"/>
        <v/>
      </c>
    </row>
    <row r="307" spans="1:13" x14ac:dyDescent="0.35">
      <c r="A307" s="73">
        <v>306</v>
      </c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96" t="str">
        <f t="shared" si="4"/>
        <v/>
      </c>
    </row>
    <row r="308" spans="1:13" x14ac:dyDescent="0.35">
      <c r="A308" s="73">
        <v>307</v>
      </c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96" t="str">
        <f t="shared" si="4"/>
        <v/>
      </c>
    </row>
    <row r="309" spans="1:13" x14ac:dyDescent="0.35">
      <c r="A309" s="73">
        <v>308</v>
      </c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96" t="str">
        <f t="shared" si="4"/>
        <v/>
      </c>
    </row>
    <row r="310" spans="1:13" x14ac:dyDescent="0.35">
      <c r="A310" s="73">
        <v>309</v>
      </c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96" t="str">
        <f t="shared" si="4"/>
        <v/>
      </c>
    </row>
    <row r="311" spans="1:13" x14ac:dyDescent="0.35">
      <c r="A311" s="73">
        <v>310</v>
      </c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96" t="str">
        <f t="shared" si="4"/>
        <v/>
      </c>
    </row>
    <row r="312" spans="1:13" x14ac:dyDescent="0.35">
      <c r="A312" s="73">
        <v>311</v>
      </c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96" t="str">
        <f t="shared" si="4"/>
        <v/>
      </c>
    </row>
    <row r="313" spans="1:13" x14ac:dyDescent="0.35">
      <c r="A313" s="73">
        <v>312</v>
      </c>
      <c r="B313" s="73" t="s">
        <v>250</v>
      </c>
      <c r="C313" s="73" t="s">
        <v>752</v>
      </c>
      <c r="D313" s="73"/>
      <c r="E313" s="73"/>
      <c r="F313" s="73"/>
      <c r="G313" s="73"/>
      <c r="H313" s="73" t="s">
        <v>18</v>
      </c>
      <c r="I313" s="73"/>
      <c r="J313" s="73"/>
      <c r="K313" s="73"/>
      <c r="L313" s="73"/>
      <c r="M313" s="96" t="str">
        <f t="shared" si="4"/>
        <v>x</v>
      </c>
    </row>
    <row r="314" spans="1:13" x14ac:dyDescent="0.35">
      <c r="A314" s="73">
        <v>313</v>
      </c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96" t="str">
        <f t="shared" si="4"/>
        <v/>
      </c>
    </row>
    <row r="315" spans="1:13" x14ac:dyDescent="0.35">
      <c r="A315" s="73">
        <v>314</v>
      </c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96" t="str">
        <f t="shared" si="4"/>
        <v/>
      </c>
    </row>
    <row r="316" spans="1:13" x14ac:dyDescent="0.35">
      <c r="A316" s="73">
        <v>315</v>
      </c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96" t="str">
        <f t="shared" si="4"/>
        <v/>
      </c>
    </row>
    <row r="317" spans="1:13" x14ac:dyDescent="0.35">
      <c r="A317" s="73">
        <v>316</v>
      </c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96" t="str">
        <f t="shared" si="4"/>
        <v/>
      </c>
    </row>
    <row r="318" spans="1:13" x14ac:dyDescent="0.35">
      <c r="A318" s="73">
        <v>317</v>
      </c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96" t="str">
        <f t="shared" si="4"/>
        <v/>
      </c>
    </row>
    <row r="319" spans="1:13" x14ac:dyDescent="0.35">
      <c r="A319" s="73">
        <v>318</v>
      </c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96" t="str">
        <f t="shared" si="4"/>
        <v/>
      </c>
    </row>
    <row r="320" spans="1:13" x14ac:dyDescent="0.35">
      <c r="A320" s="73">
        <v>319</v>
      </c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96" t="str">
        <f t="shared" si="4"/>
        <v/>
      </c>
    </row>
    <row r="321" spans="1:13" x14ac:dyDescent="0.35">
      <c r="A321" s="73">
        <v>320</v>
      </c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96" t="str">
        <f t="shared" si="4"/>
        <v/>
      </c>
    </row>
    <row r="322" spans="1:13" x14ac:dyDescent="0.35">
      <c r="A322" s="73">
        <v>321</v>
      </c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96" t="str">
        <f t="shared" ref="M322:M385" si="5">IF(COUNTA($D322:$J322)&gt;0,"x","")</f>
        <v/>
      </c>
    </row>
    <row r="323" spans="1:13" x14ac:dyDescent="0.35">
      <c r="A323" s="73">
        <v>322</v>
      </c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96" t="str">
        <f t="shared" si="5"/>
        <v/>
      </c>
    </row>
    <row r="324" spans="1:13" x14ac:dyDescent="0.35">
      <c r="A324" s="73">
        <v>323</v>
      </c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96" t="str">
        <f t="shared" si="5"/>
        <v/>
      </c>
    </row>
    <row r="325" spans="1:13" x14ac:dyDescent="0.35">
      <c r="A325" s="73">
        <v>324</v>
      </c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96" t="str">
        <f t="shared" si="5"/>
        <v/>
      </c>
    </row>
    <row r="326" spans="1:13" x14ac:dyDescent="0.35">
      <c r="A326" s="73">
        <v>325</v>
      </c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96" t="str">
        <f t="shared" si="5"/>
        <v/>
      </c>
    </row>
    <row r="327" spans="1:13" x14ac:dyDescent="0.35">
      <c r="A327" s="73">
        <v>326</v>
      </c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96" t="str">
        <f t="shared" si="5"/>
        <v/>
      </c>
    </row>
    <row r="328" spans="1:13" x14ac:dyDescent="0.35">
      <c r="A328" s="73">
        <v>327</v>
      </c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96" t="str">
        <f t="shared" si="5"/>
        <v/>
      </c>
    </row>
    <row r="329" spans="1:13" x14ac:dyDescent="0.35">
      <c r="A329" s="73">
        <v>328</v>
      </c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96" t="str">
        <f t="shared" si="5"/>
        <v/>
      </c>
    </row>
    <row r="330" spans="1:13" x14ac:dyDescent="0.35">
      <c r="A330" s="73">
        <v>329</v>
      </c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96" t="str">
        <f t="shared" si="5"/>
        <v/>
      </c>
    </row>
    <row r="331" spans="1:13" x14ac:dyDescent="0.35">
      <c r="A331" s="73">
        <v>330</v>
      </c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96" t="str">
        <f t="shared" si="5"/>
        <v/>
      </c>
    </row>
    <row r="332" spans="1:13" x14ac:dyDescent="0.35">
      <c r="A332" s="73">
        <v>331</v>
      </c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96" t="str">
        <f t="shared" si="5"/>
        <v/>
      </c>
    </row>
    <row r="333" spans="1:13" x14ac:dyDescent="0.35">
      <c r="A333" s="73">
        <v>332</v>
      </c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96" t="str">
        <f t="shared" si="5"/>
        <v/>
      </c>
    </row>
    <row r="334" spans="1:13" x14ac:dyDescent="0.35">
      <c r="A334" s="73">
        <v>333</v>
      </c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96" t="str">
        <f t="shared" si="5"/>
        <v/>
      </c>
    </row>
    <row r="335" spans="1:13" x14ac:dyDescent="0.35">
      <c r="A335" s="73">
        <v>334</v>
      </c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96" t="str">
        <f t="shared" si="5"/>
        <v/>
      </c>
    </row>
    <row r="336" spans="1:13" x14ac:dyDescent="0.35">
      <c r="A336" s="73">
        <v>335</v>
      </c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96" t="str">
        <f t="shared" si="5"/>
        <v/>
      </c>
    </row>
    <row r="337" spans="1:13" x14ac:dyDescent="0.35">
      <c r="A337" s="73">
        <v>336</v>
      </c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96" t="str">
        <f t="shared" si="5"/>
        <v/>
      </c>
    </row>
    <row r="338" spans="1:13" x14ac:dyDescent="0.35">
      <c r="A338" s="73">
        <v>337</v>
      </c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96" t="str">
        <f t="shared" si="5"/>
        <v/>
      </c>
    </row>
    <row r="339" spans="1:13" x14ac:dyDescent="0.35">
      <c r="A339" s="73">
        <v>338</v>
      </c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96" t="str">
        <f t="shared" si="5"/>
        <v/>
      </c>
    </row>
    <row r="340" spans="1:13" x14ac:dyDescent="0.35">
      <c r="A340" s="73">
        <v>339</v>
      </c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96" t="str">
        <f t="shared" si="5"/>
        <v/>
      </c>
    </row>
    <row r="341" spans="1:13" x14ac:dyDescent="0.35">
      <c r="A341" s="73">
        <v>340</v>
      </c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96" t="str">
        <f t="shared" si="5"/>
        <v/>
      </c>
    </row>
    <row r="342" spans="1:13" x14ac:dyDescent="0.35">
      <c r="A342" s="73">
        <v>341</v>
      </c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96" t="str">
        <f t="shared" si="5"/>
        <v/>
      </c>
    </row>
    <row r="343" spans="1:13" x14ac:dyDescent="0.35">
      <c r="A343" s="73">
        <v>342</v>
      </c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96" t="str">
        <f t="shared" si="5"/>
        <v/>
      </c>
    </row>
    <row r="344" spans="1:13" x14ac:dyDescent="0.35">
      <c r="A344" s="73">
        <v>343</v>
      </c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96" t="str">
        <f t="shared" si="5"/>
        <v/>
      </c>
    </row>
    <row r="345" spans="1:13" x14ac:dyDescent="0.35">
      <c r="A345" s="73">
        <v>344</v>
      </c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96" t="str">
        <f t="shared" si="5"/>
        <v/>
      </c>
    </row>
    <row r="346" spans="1:13" x14ac:dyDescent="0.35">
      <c r="A346" s="73">
        <v>345</v>
      </c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96" t="str">
        <f t="shared" si="5"/>
        <v/>
      </c>
    </row>
    <row r="347" spans="1:13" x14ac:dyDescent="0.35">
      <c r="A347" s="73">
        <v>346</v>
      </c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96" t="str">
        <f t="shared" si="5"/>
        <v/>
      </c>
    </row>
    <row r="348" spans="1:13" x14ac:dyDescent="0.35">
      <c r="A348" s="73">
        <v>347</v>
      </c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96" t="str">
        <f t="shared" si="5"/>
        <v/>
      </c>
    </row>
    <row r="349" spans="1:13" x14ac:dyDescent="0.35">
      <c r="A349" s="73">
        <v>348</v>
      </c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96" t="str">
        <f t="shared" si="5"/>
        <v/>
      </c>
    </row>
    <row r="350" spans="1:13" x14ac:dyDescent="0.35">
      <c r="A350" s="73">
        <v>349</v>
      </c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96" t="str">
        <f t="shared" si="5"/>
        <v/>
      </c>
    </row>
    <row r="351" spans="1:13" x14ac:dyDescent="0.35">
      <c r="A351" s="73">
        <v>350</v>
      </c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96" t="str">
        <f t="shared" si="5"/>
        <v/>
      </c>
    </row>
    <row r="352" spans="1:13" x14ac:dyDescent="0.35">
      <c r="A352" s="73">
        <v>351</v>
      </c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96" t="str">
        <f t="shared" si="5"/>
        <v/>
      </c>
    </row>
    <row r="353" spans="1:13" x14ac:dyDescent="0.35">
      <c r="A353" s="73">
        <v>352</v>
      </c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96" t="str">
        <f t="shared" si="5"/>
        <v/>
      </c>
    </row>
    <row r="354" spans="1:13" x14ac:dyDescent="0.35">
      <c r="A354" s="73">
        <v>353</v>
      </c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96" t="str">
        <f t="shared" si="5"/>
        <v/>
      </c>
    </row>
    <row r="355" spans="1:13" x14ac:dyDescent="0.35">
      <c r="A355" s="73">
        <v>354</v>
      </c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96" t="str">
        <f t="shared" si="5"/>
        <v/>
      </c>
    </row>
    <row r="356" spans="1:13" x14ac:dyDescent="0.35">
      <c r="A356" s="73">
        <v>355</v>
      </c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96" t="str">
        <f t="shared" si="5"/>
        <v/>
      </c>
    </row>
    <row r="357" spans="1:13" x14ac:dyDescent="0.35">
      <c r="A357" s="73">
        <v>356</v>
      </c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96" t="str">
        <f t="shared" si="5"/>
        <v/>
      </c>
    </row>
    <row r="358" spans="1:13" x14ac:dyDescent="0.35">
      <c r="A358" s="73">
        <v>357</v>
      </c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96" t="str">
        <f t="shared" si="5"/>
        <v/>
      </c>
    </row>
    <row r="359" spans="1:13" x14ac:dyDescent="0.35">
      <c r="A359" s="73">
        <v>358</v>
      </c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96" t="str">
        <f t="shared" si="5"/>
        <v/>
      </c>
    </row>
    <row r="360" spans="1:13" x14ac:dyDescent="0.35">
      <c r="A360" s="73">
        <v>359</v>
      </c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96" t="str">
        <f t="shared" si="5"/>
        <v/>
      </c>
    </row>
    <row r="361" spans="1:13" x14ac:dyDescent="0.35">
      <c r="A361" s="73">
        <v>360</v>
      </c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96" t="str">
        <f t="shared" si="5"/>
        <v/>
      </c>
    </row>
    <row r="362" spans="1:13" x14ac:dyDescent="0.35">
      <c r="A362" s="73">
        <v>361</v>
      </c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96" t="str">
        <f t="shared" si="5"/>
        <v/>
      </c>
    </row>
    <row r="363" spans="1:13" x14ac:dyDescent="0.35">
      <c r="A363" s="73">
        <v>362</v>
      </c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96" t="str">
        <f t="shared" si="5"/>
        <v/>
      </c>
    </row>
    <row r="364" spans="1:13" x14ac:dyDescent="0.35">
      <c r="A364" s="73">
        <v>363</v>
      </c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96" t="str">
        <f t="shared" si="5"/>
        <v/>
      </c>
    </row>
    <row r="365" spans="1:13" x14ac:dyDescent="0.35">
      <c r="A365" s="73">
        <v>364</v>
      </c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96" t="str">
        <f t="shared" si="5"/>
        <v/>
      </c>
    </row>
    <row r="366" spans="1:13" x14ac:dyDescent="0.35">
      <c r="A366" s="73">
        <v>365</v>
      </c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96" t="str">
        <f t="shared" si="5"/>
        <v/>
      </c>
    </row>
    <row r="367" spans="1:13" x14ac:dyDescent="0.35">
      <c r="A367" s="73">
        <v>366</v>
      </c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96" t="str">
        <f t="shared" si="5"/>
        <v/>
      </c>
    </row>
    <row r="368" spans="1:13" x14ac:dyDescent="0.35">
      <c r="A368" s="73">
        <v>367</v>
      </c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96" t="str">
        <f t="shared" si="5"/>
        <v/>
      </c>
    </row>
    <row r="369" spans="1:13" x14ac:dyDescent="0.35">
      <c r="A369" s="73">
        <v>368</v>
      </c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96" t="str">
        <f t="shared" si="5"/>
        <v/>
      </c>
    </row>
    <row r="370" spans="1:13" x14ac:dyDescent="0.35">
      <c r="A370" s="73">
        <v>369</v>
      </c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96" t="str">
        <f t="shared" si="5"/>
        <v/>
      </c>
    </row>
    <row r="371" spans="1:13" x14ac:dyDescent="0.35">
      <c r="A371" s="73">
        <v>370</v>
      </c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96" t="str">
        <f t="shared" si="5"/>
        <v/>
      </c>
    </row>
    <row r="372" spans="1:13" x14ac:dyDescent="0.35">
      <c r="A372" s="73">
        <v>371</v>
      </c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96" t="str">
        <f t="shared" si="5"/>
        <v/>
      </c>
    </row>
    <row r="373" spans="1:13" x14ac:dyDescent="0.35">
      <c r="A373" s="73">
        <v>372</v>
      </c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96" t="str">
        <f t="shared" si="5"/>
        <v/>
      </c>
    </row>
    <row r="374" spans="1:13" x14ac:dyDescent="0.35">
      <c r="A374" s="73">
        <v>373</v>
      </c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96" t="str">
        <f t="shared" si="5"/>
        <v/>
      </c>
    </row>
    <row r="375" spans="1:13" x14ac:dyDescent="0.35">
      <c r="A375" s="73">
        <v>374</v>
      </c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96" t="str">
        <f t="shared" si="5"/>
        <v/>
      </c>
    </row>
    <row r="376" spans="1:13" x14ac:dyDescent="0.35">
      <c r="A376" s="73">
        <v>375</v>
      </c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96" t="str">
        <f t="shared" si="5"/>
        <v/>
      </c>
    </row>
    <row r="377" spans="1:13" x14ac:dyDescent="0.35">
      <c r="A377" s="73">
        <v>376</v>
      </c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96" t="str">
        <f t="shared" si="5"/>
        <v/>
      </c>
    </row>
    <row r="378" spans="1:13" x14ac:dyDescent="0.35">
      <c r="A378" s="73">
        <v>377</v>
      </c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96" t="str">
        <f t="shared" si="5"/>
        <v/>
      </c>
    </row>
    <row r="379" spans="1:13" x14ac:dyDescent="0.35">
      <c r="A379" s="73">
        <v>378</v>
      </c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96" t="str">
        <f t="shared" si="5"/>
        <v/>
      </c>
    </row>
    <row r="380" spans="1:13" x14ac:dyDescent="0.35">
      <c r="A380" s="73">
        <v>379</v>
      </c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96" t="str">
        <f t="shared" si="5"/>
        <v/>
      </c>
    </row>
    <row r="381" spans="1:13" x14ac:dyDescent="0.35">
      <c r="A381" s="73">
        <v>380</v>
      </c>
      <c r="B381" s="73" t="s">
        <v>251</v>
      </c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96" t="str">
        <f t="shared" si="5"/>
        <v/>
      </c>
    </row>
    <row r="382" spans="1:13" x14ac:dyDescent="0.35">
      <c r="A382" s="73">
        <v>381</v>
      </c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96" t="str">
        <f t="shared" si="5"/>
        <v/>
      </c>
    </row>
    <row r="383" spans="1:13" x14ac:dyDescent="0.35">
      <c r="A383" s="73">
        <v>382</v>
      </c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96" t="str">
        <f t="shared" si="5"/>
        <v/>
      </c>
    </row>
    <row r="384" spans="1:13" x14ac:dyDescent="0.35">
      <c r="A384" s="73">
        <v>383</v>
      </c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96" t="str">
        <f t="shared" si="5"/>
        <v/>
      </c>
    </row>
    <row r="385" spans="1:13" x14ac:dyDescent="0.35">
      <c r="A385" s="73">
        <v>384</v>
      </c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96" t="str">
        <f t="shared" si="5"/>
        <v/>
      </c>
    </row>
    <row r="386" spans="1:13" x14ac:dyDescent="0.35">
      <c r="A386" s="73">
        <v>385</v>
      </c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96" t="str">
        <f t="shared" ref="M386:M449" si="6">IF(COUNTA($D386:$J386)&gt;0,"x","")</f>
        <v/>
      </c>
    </row>
    <row r="387" spans="1:13" x14ac:dyDescent="0.35">
      <c r="A387" s="73">
        <v>386</v>
      </c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96" t="str">
        <f t="shared" si="6"/>
        <v/>
      </c>
    </row>
    <row r="388" spans="1:13" x14ac:dyDescent="0.35">
      <c r="A388" s="73">
        <v>387</v>
      </c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96" t="str">
        <f t="shared" si="6"/>
        <v/>
      </c>
    </row>
    <row r="389" spans="1:13" x14ac:dyDescent="0.35">
      <c r="A389" s="73">
        <v>388</v>
      </c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96" t="str">
        <f t="shared" si="6"/>
        <v/>
      </c>
    </row>
    <row r="390" spans="1:13" x14ac:dyDescent="0.35">
      <c r="A390" s="73">
        <v>389</v>
      </c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96" t="str">
        <f t="shared" si="6"/>
        <v/>
      </c>
    </row>
    <row r="391" spans="1:13" x14ac:dyDescent="0.35">
      <c r="A391" s="73">
        <v>390</v>
      </c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96" t="str">
        <f t="shared" si="6"/>
        <v/>
      </c>
    </row>
    <row r="392" spans="1:13" x14ac:dyDescent="0.35">
      <c r="A392" s="73">
        <v>391</v>
      </c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96" t="str">
        <f t="shared" si="6"/>
        <v/>
      </c>
    </row>
    <row r="393" spans="1:13" x14ac:dyDescent="0.35">
      <c r="A393" s="73">
        <v>392</v>
      </c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96" t="str">
        <f t="shared" si="6"/>
        <v/>
      </c>
    </row>
    <row r="394" spans="1:13" x14ac:dyDescent="0.35">
      <c r="A394" s="73">
        <v>393</v>
      </c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96" t="str">
        <f t="shared" si="6"/>
        <v/>
      </c>
    </row>
    <row r="395" spans="1:13" x14ac:dyDescent="0.35">
      <c r="A395" s="73">
        <v>394</v>
      </c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96" t="str">
        <f t="shared" si="6"/>
        <v/>
      </c>
    </row>
    <row r="396" spans="1:13" x14ac:dyDescent="0.35">
      <c r="A396" s="73">
        <v>395</v>
      </c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96" t="str">
        <f t="shared" si="6"/>
        <v/>
      </c>
    </row>
    <row r="397" spans="1:13" x14ac:dyDescent="0.35">
      <c r="A397" s="73">
        <v>396</v>
      </c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96" t="str">
        <f t="shared" si="6"/>
        <v/>
      </c>
    </row>
    <row r="398" spans="1:13" x14ac:dyDescent="0.35">
      <c r="A398" s="73">
        <v>397</v>
      </c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96" t="str">
        <f t="shared" si="6"/>
        <v/>
      </c>
    </row>
    <row r="399" spans="1:13" x14ac:dyDescent="0.35">
      <c r="A399" s="73">
        <v>398</v>
      </c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96" t="str">
        <f t="shared" si="6"/>
        <v/>
      </c>
    </row>
    <row r="400" spans="1:13" x14ac:dyDescent="0.35">
      <c r="A400" s="73">
        <v>399</v>
      </c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96" t="str">
        <f t="shared" si="6"/>
        <v/>
      </c>
    </row>
    <row r="401" spans="1:13" x14ac:dyDescent="0.35">
      <c r="A401" s="73">
        <v>400</v>
      </c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96" t="str">
        <f t="shared" si="6"/>
        <v/>
      </c>
    </row>
    <row r="402" spans="1:13" x14ac:dyDescent="0.35">
      <c r="A402" s="73">
        <v>401</v>
      </c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96" t="str">
        <f t="shared" si="6"/>
        <v/>
      </c>
    </row>
    <row r="403" spans="1:13" x14ac:dyDescent="0.35">
      <c r="A403" s="73">
        <v>402</v>
      </c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96" t="str">
        <f t="shared" si="6"/>
        <v/>
      </c>
    </row>
    <row r="404" spans="1:13" x14ac:dyDescent="0.35">
      <c r="A404" s="73">
        <v>403</v>
      </c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96" t="str">
        <f t="shared" si="6"/>
        <v/>
      </c>
    </row>
    <row r="405" spans="1:13" x14ac:dyDescent="0.35">
      <c r="A405" s="73">
        <v>404</v>
      </c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96" t="str">
        <f t="shared" si="6"/>
        <v/>
      </c>
    </row>
    <row r="406" spans="1:13" x14ac:dyDescent="0.35">
      <c r="A406" s="73">
        <v>405</v>
      </c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96" t="str">
        <f t="shared" si="6"/>
        <v/>
      </c>
    </row>
    <row r="407" spans="1:13" x14ac:dyDescent="0.35">
      <c r="A407" s="73">
        <v>406</v>
      </c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96" t="str">
        <f t="shared" si="6"/>
        <v/>
      </c>
    </row>
    <row r="408" spans="1:13" x14ac:dyDescent="0.35">
      <c r="A408" s="73">
        <v>407</v>
      </c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96" t="str">
        <f t="shared" si="6"/>
        <v/>
      </c>
    </row>
    <row r="409" spans="1:13" x14ac:dyDescent="0.35">
      <c r="A409" s="73">
        <v>408</v>
      </c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96" t="str">
        <f t="shared" si="6"/>
        <v/>
      </c>
    </row>
    <row r="410" spans="1:13" x14ac:dyDescent="0.35">
      <c r="A410" s="73">
        <v>409</v>
      </c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96" t="str">
        <f t="shared" si="6"/>
        <v/>
      </c>
    </row>
    <row r="411" spans="1:13" x14ac:dyDescent="0.35">
      <c r="A411" s="73">
        <v>410</v>
      </c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96" t="str">
        <f t="shared" si="6"/>
        <v/>
      </c>
    </row>
    <row r="412" spans="1:13" x14ac:dyDescent="0.35">
      <c r="A412" s="73">
        <v>411</v>
      </c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96" t="str">
        <f t="shared" si="6"/>
        <v/>
      </c>
    </row>
    <row r="413" spans="1:13" x14ac:dyDescent="0.35">
      <c r="A413" s="73">
        <v>412</v>
      </c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96" t="str">
        <f t="shared" si="6"/>
        <v/>
      </c>
    </row>
    <row r="414" spans="1:13" x14ac:dyDescent="0.35">
      <c r="A414" s="73">
        <v>413</v>
      </c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96" t="str">
        <f t="shared" si="6"/>
        <v/>
      </c>
    </row>
    <row r="415" spans="1:13" x14ac:dyDescent="0.35">
      <c r="A415" s="73">
        <v>414</v>
      </c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96" t="str">
        <f t="shared" si="6"/>
        <v/>
      </c>
    </row>
    <row r="416" spans="1:13" x14ac:dyDescent="0.35">
      <c r="A416" s="73">
        <v>415</v>
      </c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96" t="str">
        <f t="shared" si="6"/>
        <v/>
      </c>
    </row>
    <row r="417" spans="1:13" x14ac:dyDescent="0.35">
      <c r="A417" s="73">
        <v>416</v>
      </c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96" t="str">
        <f t="shared" si="6"/>
        <v/>
      </c>
    </row>
    <row r="418" spans="1:13" x14ac:dyDescent="0.35">
      <c r="A418" s="73">
        <v>417</v>
      </c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96" t="str">
        <f t="shared" si="6"/>
        <v/>
      </c>
    </row>
    <row r="419" spans="1:13" x14ac:dyDescent="0.35">
      <c r="A419" s="73">
        <v>418</v>
      </c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96" t="str">
        <f t="shared" si="6"/>
        <v/>
      </c>
    </row>
    <row r="420" spans="1:13" x14ac:dyDescent="0.35">
      <c r="A420" s="73">
        <v>419</v>
      </c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96" t="str">
        <f t="shared" si="6"/>
        <v/>
      </c>
    </row>
    <row r="421" spans="1:13" x14ac:dyDescent="0.35">
      <c r="A421" s="73">
        <v>420</v>
      </c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96" t="str">
        <f t="shared" si="6"/>
        <v/>
      </c>
    </row>
    <row r="422" spans="1:13" x14ac:dyDescent="0.35">
      <c r="A422" s="73">
        <v>421</v>
      </c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96" t="str">
        <f t="shared" si="6"/>
        <v/>
      </c>
    </row>
    <row r="423" spans="1:13" x14ac:dyDescent="0.35">
      <c r="A423" s="73">
        <v>422</v>
      </c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96" t="str">
        <f t="shared" si="6"/>
        <v/>
      </c>
    </row>
    <row r="424" spans="1:13" x14ac:dyDescent="0.35">
      <c r="A424" s="73">
        <v>423</v>
      </c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96" t="str">
        <f t="shared" si="6"/>
        <v/>
      </c>
    </row>
    <row r="425" spans="1:13" x14ac:dyDescent="0.35">
      <c r="A425" s="73">
        <v>424</v>
      </c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96" t="str">
        <f t="shared" si="6"/>
        <v/>
      </c>
    </row>
    <row r="426" spans="1:13" x14ac:dyDescent="0.35">
      <c r="A426" s="73">
        <v>425</v>
      </c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96" t="str">
        <f t="shared" si="6"/>
        <v/>
      </c>
    </row>
    <row r="427" spans="1:13" x14ac:dyDescent="0.35">
      <c r="A427" s="73">
        <v>426</v>
      </c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96" t="str">
        <f t="shared" si="6"/>
        <v/>
      </c>
    </row>
    <row r="428" spans="1:13" x14ac:dyDescent="0.35">
      <c r="A428" s="73">
        <v>427</v>
      </c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96" t="str">
        <f t="shared" si="6"/>
        <v/>
      </c>
    </row>
    <row r="429" spans="1:13" x14ac:dyDescent="0.35">
      <c r="A429" s="73">
        <v>428</v>
      </c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96" t="str">
        <f t="shared" si="6"/>
        <v/>
      </c>
    </row>
    <row r="430" spans="1:13" x14ac:dyDescent="0.35">
      <c r="A430" s="73">
        <v>429</v>
      </c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96" t="str">
        <f t="shared" si="6"/>
        <v/>
      </c>
    </row>
    <row r="431" spans="1:13" x14ac:dyDescent="0.35">
      <c r="A431" s="73">
        <v>430</v>
      </c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96" t="str">
        <f t="shared" si="6"/>
        <v/>
      </c>
    </row>
    <row r="432" spans="1:13" x14ac:dyDescent="0.35">
      <c r="A432" s="73">
        <v>431</v>
      </c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96" t="str">
        <f t="shared" si="6"/>
        <v/>
      </c>
    </row>
    <row r="433" spans="1:13" x14ac:dyDescent="0.35">
      <c r="A433" s="73">
        <v>432</v>
      </c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96" t="str">
        <f t="shared" si="6"/>
        <v/>
      </c>
    </row>
    <row r="434" spans="1:13" x14ac:dyDescent="0.35">
      <c r="A434" s="73">
        <v>433</v>
      </c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96" t="str">
        <f t="shared" si="6"/>
        <v/>
      </c>
    </row>
    <row r="435" spans="1:13" x14ac:dyDescent="0.35">
      <c r="A435" s="73">
        <v>434</v>
      </c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96" t="str">
        <f t="shared" si="6"/>
        <v/>
      </c>
    </row>
    <row r="436" spans="1:13" x14ac:dyDescent="0.35">
      <c r="A436" s="73">
        <v>435</v>
      </c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96" t="str">
        <f t="shared" si="6"/>
        <v/>
      </c>
    </row>
    <row r="437" spans="1:13" x14ac:dyDescent="0.35">
      <c r="A437" s="73">
        <v>436</v>
      </c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96" t="str">
        <f t="shared" si="6"/>
        <v/>
      </c>
    </row>
    <row r="438" spans="1:13" x14ac:dyDescent="0.35">
      <c r="A438" s="73">
        <v>437</v>
      </c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96" t="str">
        <f t="shared" si="6"/>
        <v/>
      </c>
    </row>
    <row r="439" spans="1:13" x14ac:dyDescent="0.35">
      <c r="A439" s="73">
        <v>438</v>
      </c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96" t="str">
        <f t="shared" si="6"/>
        <v/>
      </c>
    </row>
    <row r="440" spans="1:13" x14ac:dyDescent="0.35">
      <c r="A440" s="73">
        <v>439</v>
      </c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96" t="str">
        <f t="shared" si="6"/>
        <v/>
      </c>
    </row>
    <row r="441" spans="1:13" x14ac:dyDescent="0.35">
      <c r="A441" s="73">
        <v>440</v>
      </c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96" t="str">
        <f t="shared" si="6"/>
        <v/>
      </c>
    </row>
    <row r="442" spans="1:13" x14ac:dyDescent="0.35">
      <c r="A442" s="73">
        <v>441</v>
      </c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96" t="str">
        <f t="shared" si="6"/>
        <v/>
      </c>
    </row>
    <row r="443" spans="1:13" x14ac:dyDescent="0.35">
      <c r="A443" s="73">
        <v>442</v>
      </c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96" t="str">
        <f t="shared" si="6"/>
        <v/>
      </c>
    </row>
    <row r="444" spans="1:13" x14ac:dyDescent="0.35">
      <c r="A444" s="73">
        <v>443</v>
      </c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96" t="str">
        <f t="shared" si="6"/>
        <v/>
      </c>
    </row>
    <row r="445" spans="1:13" x14ac:dyDescent="0.35">
      <c r="A445" s="73">
        <v>444</v>
      </c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96" t="str">
        <f t="shared" si="6"/>
        <v/>
      </c>
    </row>
    <row r="446" spans="1:13" x14ac:dyDescent="0.35">
      <c r="A446" s="73">
        <v>445</v>
      </c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96" t="str">
        <f t="shared" si="6"/>
        <v/>
      </c>
    </row>
    <row r="447" spans="1:13" x14ac:dyDescent="0.35">
      <c r="A447" s="73">
        <v>446</v>
      </c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96" t="str">
        <f t="shared" si="6"/>
        <v/>
      </c>
    </row>
    <row r="448" spans="1:13" x14ac:dyDescent="0.35">
      <c r="A448" s="73">
        <v>447</v>
      </c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96" t="str">
        <f t="shared" si="6"/>
        <v/>
      </c>
    </row>
    <row r="449" spans="1:13" x14ac:dyDescent="0.35">
      <c r="A449" s="73">
        <v>448</v>
      </c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96" t="str">
        <f t="shared" si="6"/>
        <v/>
      </c>
    </row>
    <row r="450" spans="1:13" x14ac:dyDescent="0.35">
      <c r="A450" s="73">
        <v>449</v>
      </c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96" t="str">
        <f t="shared" ref="M450:M513" si="7">IF(COUNTA($D450:$J450)&gt;0,"x","")</f>
        <v/>
      </c>
    </row>
    <row r="451" spans="1:13" x14ac:dyDescent="0.35">
      <c r="A451" s="73">
        <v>450</v>
      </c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96" t="str">
        <f t="shared" si="7"/>
        <v/>
      </c>
    </row>
    <row r="452" spans="1:13" x14ac:dyDescent="0.35">
      <c r="A452" s="73">
        <v>451</v>
      </c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96" t="str">
        <f t="shared" si="7"/>
        <v/>
      </c>
    </row>
    <row r="453" spans="1:13" x14ac:dyDescent="0.35">
      <c r="A453" s="73">
        <v>452</v>
      </c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96" t="str">
        <f t="shared" si="7"/>
        <v/>
      </c>
    </row>
    <row r="454" spans="1:13" x14ac:dyDescent="0.35">
      <c r="A454" s="73">
        <v>453</v>
      </c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96" t="str">
        <f t="shared" si="7"/>
        <v/>
      </c>
    </row>
    <row r="455" spans="1:13" x14ac:dyDescent="0.35">
      <c r="A455" s="73">
        <v>454</v>
      </c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96" t="str">
        <f t="shared" si="7"/>
        <v/>
      </c>
    </row>
    <row r="456" spans="1:13" x14ac:dyDescent="0.35">
      <c r="A456" s="73">
        <v>455</v>
      </c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96" t="str">
        <f t="shared" si="7"/>
        <v/>
      </c>
    </row>
    <row r="457" spans="1:13" x14ac:dyDescent="0.35">
      <c r="A457" s="73">
        <v>456</v>
      </c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96" t="str">
        <f t="shared" si="7"/>
        <v/>
      </c>
    </row>
    <row r="458" spans="1:13" x14ac:dyDescent="0.35">
      <c r="A458" s="73">
        <v>457</v>
      </c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96" t="str">
        <f t="shared" si="7"/>
        <v/>
      </c>
    </row>
    <row r="459" spans="1:13" x14ac:dyDescent="0.35">
      <c r="A459" s="73">
        <v>458</v>
      </c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96" t="str">
        <f t="shared" si="7"/>
        <v/>
      </c>
    </row>
    <row r="460" spans="1:13" x14ac:dyDescent="0.35">
      <c r="A460" s="73">
        <v>459</v>
      </c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96" t="str">
        <f t="shared" si="7"/>
        <v/>
      </c>
    </row>
    <row r="461" spans="1:13" x14ac:dyDescent="0.35">
      <c r="A461" s="73">
        <v>460</v>
      </c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96" t="str">
        <f t="shared" si="7"/>
        <v/>
      </c>
    </row>
    <row r="462" spans="1:13" x14ac:dyDescent="0.35">
      <c r="A462" s="73">
        <v>461</v>
      </c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96" t="str">
        <f t="shared" si="7"/>
        <v/>
      </c>
    </row>
    <row r="463" spans="1:13" x14ac:dyDescent="0.35">
      <c r="A463" s="73">
        <v>462</v>
      </c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96" t="str">
        <f t="shared" si="7"/>
        <v/>
      </c>
    </row>
    <row r="464" spans="1:13" x14ac:dyDescent="0.35">
      <c r="A464" s="73">
        <v>463</v>
      </c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96" t="str">
        <f t="shared" si="7"/>
        <v/>
      </c>
    </row>
    <row r="465" spans="1:13" x14ac:dyDescent="0.35">
      <c r="A465" s="73">
        <v>464</v>
      </c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96" t="str">
        <f t="shared" si="7"/>
        <v/>
      </c>
    </row>
    <row r="466" spans="1:13" x14ac:dyDescent="0.35">
      <c r="A466" s="73">
        <v>465</v>
      </c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96" t="str">
        <f t="shared" si="7"/>
        <v/>
      </c>
    </row>
    <row r="467" spans="1:13" x14ac:dyDescent="0.35">
      <c r="A467" s="73">
        <v>466</v>
      </c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96" t="str">
        <f t="shared" si="7"/>
        <v/>
      </c>
    </row>
    <row r="468" spans="1:13" x14ac:dyDescent="0.35">
      <c r="A468" s="73">
        <v>467</v>
      </c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96" t="str">
        <f t="shared" si="7"/>
        <v/>
      </c>
    </row>
    <row r="469" spans="1:13" x14ac:dyDescent="0.35">
      <c r="A469" s="73">
        <v>468</v>
      </c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96" t="str">
        <f t="shared" si="7"/>
        <v/>
      </c>
    </row>
    <row r="470" spans="1:13" x14ac:dyDescent="0.35">
      <c r="A470" s="73">
        <v>469</v>
      </c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96" t="str">
        <f t="shared" si="7"/>
        <v/>
      </c>
    </row>
    <row r="471" spans="1:13" x14ac:dyDescent="0.35">
      <c r="A471" s="73">
        <v>470</v>
      </c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96" t="str">
        <f t="shared" si="7"/>
        <v/>
      </c>
    </row>
    <row r="472" spans="1:13" x14ac:dyDescent="0.35">
      <c r="A472" s="73">
        <v>471</v>
      </c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96" t="str">
        <f t="shared" si="7"/>
        <v/>
      </c>
    </row>
    <row r="473" spans="1:13" x14ac:dyDescent="0.35">
      <c r="A473" s="73">
        <v>472</v>
      </c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96" t="str">
        <f t="shared" si="7"/>
        <v/>
      </c>
    </row>
    <row r="474" spans="1:13" x14ac:dyDescent="0.35">
      <c r="A474" s="73">
        <v>473</v>
      </c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96" t="str">
        <f t="shared" si="7"/>
        <v/>
      </c>
    </row>
    <row r="475" spans="1:13" x14ac:dyDescent="0.35">
      <c r="A475" s="73">
        <v>474</v>
      </c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96" t="str">
        <f t="shared" si="7"/>
        <v/>
      </c>
    </row>
    <row r="476" spans="1:13" x14ac:dyDescent="0.35">
      <c r="A476" s="73">
        <v>475</v>
      </c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96" t="str">
        <f t="shared" si="7"/>
        <v/>
      </c>
    </row>
    <row r="477" spans="1:13" x14ac:dyDescent="0.35">
      <c r="A477" s="73">
        <v>476</v>
      </c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96" t="str">
        <f t="shared" si="7"/>
        <v/>
      </c>
    </row>
    <row r="478" spans="1:13" x14ac:dyDescent="0.35">
      <c r="A478" s="73">
        <v>477</v>
      </c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96" t="str">
        <f t="shared" si="7"/>
        <v/>
      </c>
    </row>
    <row r="479" spans="1:13" x14ac:dyDescent="0.35">
      <c r="A479" s="73">
        <v>478</v>
      </c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96" t="str">
        <f t="shared" si="7"/>
        <v/>
      </c>
    </row>
    <row r="480" spans="1:13" x14ac:dyDescent="0.35">
      <c r="A480" s="73">
        <v>479</v>
      </c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96" t="str">
        <f t="shared" si="7"/>
        <v/>
      </c>
    </row>
    <row r="481" spans="1:13" x14ac:dyDescent="0.35">
      <c r="A481" s="73">
        <v>480</v>
      </c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96" t="str">
        <f t="shared" si="7"/>
        <v/>
      </c>
    </row>
    <row r="482" spans="1:13" x14ac:dyDescent="0.35">
      <c r="A482" s="73">
        <v>481</v>
      </c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96" t="str">
        <f t="shared" si="7"/>
        <v/>
      </c>
    </row>
    <row r="483" spans="1:13" x14ac:dyDescent="0.35">
      <c r="A483" s="73">
        <v>482</v>
      </c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96" t="str">
        <f t="shared" si="7"/>
        <v/>
      </c>
    </row>
    <row r="484" spans="1:13" x14ac:dyDescent="0.35">
      <c r="A484" s="73">
        <v>483</v>
      </c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96" t="str">
        <f t="shared" si="7"/>
        <v/>
      </c>
    </row>
    <row r="485" spans="1:13" x14ac:dyDescent="0.35">
      <c r="A485" s="73">
        <v>484</v>
      </c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96" t="str">
        <f t="shared" si="7"/>
        <v/>
      </c>
    </row>
    <row r="486" spans="1:13" x14ac:dyDescent="0.35">
      <c r="A486" s="73">
        <v>485</v>
      </c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96" t="str">
        <f t="shared" si="7"/>
        <v/>
      </c>
    </row>
    <row r="487" spans="1:13" x14ac:dyDescent="0.35">
      <c r="A487" s="73">
        <v>486</v>
      </c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96" t="str">
        <f t="shared" si="7"/>
        <v/>
      </c>
    </row>
    <row r="488" spans="1:13" x14ac:dyDescent="0.35">
      <c r="A488" s="73">
        <v>487</v>
      </c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96" t="str">
        <f t="shared" si="7"/>
        <v/>
      </c>
    </row>
    <row r="489" spans="1:13" x14ac:dyDescent="0.35">
      <c r="A489" s="73">
        <v>488</v>
      </c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96" t="str">
        <f t="shared" si="7"/>
        <v/>
      </c>
    </row>
    <row r="490" spans="1:13" x14ac:dyDescent="0.35">
      <c r="A490" s="73">
        <v>489</v>
      </c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96" t="str">
        <f t="shared" si="7"/>
        <v/>
      </c>
    </row>
    <row r="491" spans="1:13" x14ac:dyDescent="0.35">
      <c r="A491" s="73">
        <v>490</v>
      </c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96" t="str">
        <f t="shared" si="7"/>
        <v/>
      </c>
    </row>
    <row r="492" spans="1:13" x14ac:dyDescent="0.35">
      <c r="A492" s="73">
        <v>491</v>
      </c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96" t="str">
        <f t="shared" si="7"/>
        <v/>
      </c>
    </row>
    <row r="493" spans="1:13" x14ac:dyDescent="0.35">
      <c r="A493" s="73">
        <v>492</v>
      </c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96" t="str">
        <f t="shared" si="7"/>
        <v/>
      </c>
    </row>
    <row r="494" spans="1:13" x14ac:dyDescent="0.35">
      <c r="A494" s="73">
        <v>493</v>
      </c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96" t="str">
        <f t="shared" si="7"/>
        <v/>
      </c>
    </row>
    <row r="495" spans="1:13" x14ac:dyDescent="0.35">
      <c r="A495" s="73">
        <v>494</v>
      </c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96" t="str">
        <f t="shared" si="7"/>
        <v/>
      </c>
    </row>
    <row r="496" spans="1:13" x14ac:dyDescent="0.35">
      <c r="A496" s="73">
        <v>495</v>
      </c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96" t="str">
        <f t="shared" si="7"/>
        <v/>
      </c>
    </row>
    <row r="497" spans="1:13" x14ac:dyDescent="0.35">
      <c r="A497" s="73">
        <v>496</v>
      </c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96" t="str">
        <f t="shared" si="7"/>
        <v/>
      </c>
    </row>
    <row r="498" spans="1:13" x14ac:dyDescent="0.35">
      <c r="A498" s="73">
        <v>497</v>
      </c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96" t="str">
        <f t="shared" si="7"/>
        <v/>
      </c>
    </row>
    <row r="499" spans="1:13" x14ac:dyDescent="0.35">
      <c r="A499" s="73">
        <v>498</v>
      </c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96" t="str">
        <f t="shared" si="7"/>
        <v/>
      </c>
    </row>
    <row r="500" spans="1:13" x14ac:dyDescent="0.35">
      <c r="A500" s="73">
        <v>499</v>
      </c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96" t="str">
        <f t="shared" si="7"/>
        <v/>
      </c>
    </row>
    <row r="501" spans="1:13" x14ac:dyDescent="0.35">
      <c r="A501" s="73">
        <v>500</v>
      </c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96" t="str">
        <f t="shared" si="7"/>
        <v/>
      </c>
    </row>
    <row r="502" spans="1:13" x14ac:dyDescent="0.35">
      <c r="A502" s="73">
        <v>501</v>
      </c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96" t="str">
        <f t="shared" si="7"/>
        <v/>
      </c>
    </row>
    <row r="503" spans="1:13" x14ac:dyDescent="0.35">
      <c r="A503" s="73">
        <v>502</v>
      </c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96" t="str">
        <f t="shared" si="7"/>
        <v/>
      </c>
    </row>
    <row r="504" spans="1:13" x14ac:dyDescent="0.35">
      <c r="A504" s="73">
        <v>503</v>
      </c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96" t="str">
        <f t="shared" si="7"/>
        <v/>
      </c>
    </row>
    <row r="505" spans="1:13" x14ac:dyDescent="0.35">
      <c r="A505" s="73">
        <v>504</v>
      </c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96" t="str">
        <f t="shared" si="7"/>
        <v/>
      </c>
    </row>
    <row r="506" spans="1:13" x14ac:dyDescent="0.35">
      <c r="A506" s="73">
        <v>505</v>
      </c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96" t="str">
        <f t="shared" si="7"/>
        <v/>
      </c>
    </row>
    <row r="507" spans="1:13" x14ac:dyDescent="0.35">
      <c r="A507" s="73">
        <v>506</v>
      </c>
      <c r="B507" s="73" t="s">
        <v>252</v>
      </c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96" t="str">
        <f t="shared" si="7"/>
        <v/>
      </c>
    </row>
    <row r="508" spans="1:13" x14ac:dyDescent="0.35">
      <c r="A508" s="73">
        <v>507</v>
      </c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96" t="str">
        <f t="shared" si="7"/>
        <v/>
      </c>
    </row>
    <row r="509" spans="1:13" x14ac:dyDescent="0.35">
      <c r="A509" s="73">
        <v>508</v>
      </c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96" t="str">
        <f t="shared" si="7"/>
        <v/>
      </c>
    </row>
    <row r="510" spans="1:13" x14ac:dyDescent="0.35">
      <c r="A510" s="73">
        <v>509</v>
      </c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96" t="str">
        <f t="shared" si="7"/>
        <v/>
      </c>
    </row>
    <row r="511" spans="1:13" x14ac:dyDescent="0.35">
      <c r="A511" s="73">
        <v>510</v>
      </c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96" t="str">
        <f t="shared" si="7"/>
        <v/>
      </c>
    </row>
    <row r="512" spans="1:13" x14ac:dyDescent="0.35">
      <c r="A512" s="73">
        <v>511</v>
      </c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96" t="str">
        <f t="shared" si="7"/>
        <v/>
      </c>
    </row>
    <row r="513" spans="1:13" x14ac:dyDescent="0.35">
      <c r="A513" s="73">
        <v>512</v>
      </c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96" t="str">
        <f t="shared" si="7"/>
        <v/>
      </c>
    </row>
    <row r="514" spans="1:13" x14ac:dyDescent="0.35">
      <c r="A514" s="73">
        <v>513</v>
      </c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96" t="str">
        <f t="shared" ref="M514:M577" si="8">IF(COUNTA($D514:$J514)&gt;0,"x","")</f>
        <v/>
      </c>
    </row>
    <row r="515" spans="1:13" x14ac:dyDescent="0.35">
      <c r="A515" s="73">
        <v>514</v>
      </c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96" t="str">
        <f t="shared" si="8"/>
        <v/>
      </c>
    </row>
    <row r="516" spans="1:13" x14ac:dyDescent="0.35">
      <c r="A516" s="73">
        <v>515</v>
      </c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96" t="str">
        <f t="shared" si="8"/>
        <v/>
      </c>
    </row>
    <row r="517" spans="1:13" x14ac:dyDescent="0.35">
      <c r="A517" s="73">
        <v>516</v>
      </c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96" t="str">
        <f t="shared" si="8"/>
        <v/>
      </c>
    </row>
    <row r="518" spans="1:13" x14ac:dyDescent="0.35">
      <c r="A518" s="73">
        <v>517</v>
      </c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96" t="str">
        <f t="shared" si="8"/>
        <v/>
      </c>
    </row>
    <row r="519" spans="1:13" x14ac:dyDescent="0.35">
      <c r="A519" s="73">
        <v>518</v>
      </c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96" t="str">
        <f t="shared" si="8"/>
        <v/>
      </c>
    </row>
    <row r="520" spans="1:13" x14ac:dyDescent="0.35">
      <c r="A520" s="73">
        <v>519</v>
      </c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96" t="str">
        <f t="shared" si="8"/>
        <v/>
      </c>
    </row>
    <row r="521" spans="1:13" x14ac:dyDescent="0.35">
      <c r="A521" s="73">
        <v>520</v>
      </c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96" t="str">
        <f t="shared" si="8"/>
        <v/>
      </c>
    </row>
    <row r="522" spans="1:13" x14ac:dyDescent="0.35">
      <c r="A522" s="73">
        <v>521</v>
      </c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96" t="str">
        <f t="shared" si="8"/>
        <v/>
      </c>
    </row>
    <row r="523" spans="1:13" x14ac:dyDescent="0.35">
      <c r="A523" s="73">
        <v>522</v>
      </c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96" t="str">
        <f t="shared" si="8"/>
        <v/>
      </c>
    </row>
    <row r="524" spans="1:13" x14ac:dyDescent="0.35">
      <c r="A524" s="73">
        <v>523</v>
      </c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96" t="str">
        <f t="shared" si="8"/>
        <v/>
      </c>
    </row>
    <row r="525" spans="1:13" x14ac:dyDescent="0.35">
      <c r="A525" s="73">
        <v>524</v>
      </c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96" t="str">
        <f t="shared" si="8"/>
        <v/>
      </c>
    </row>
    <row r="526" spans="1:13" x14ac:dyDescent="0.35">
      <c r="A526" s="73">
        <v>525</v>
      </c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96" t="str">
        <f t="shared" si="8"/>
        <v/>
      </c>
    </row>
    <row r="527" spans="1:13" x14ac:dyDescent="0.35">
      <c r="A527" s="73">
        <v>526</v>
      </c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96" t="str">
        <f t="shared" si="8"/>
        <v/>
      </c>
    </row>
    <row r="528" spans="1:13" x14ac:dyDescent="0.35">
      <c r="A528" s="73">
        <v>527</v>
      </c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96" t="str">
        <f t="shared" si="8"/>
        <v/>
      </c>
    </row>
    <row r="529" spans="1:13" x14ac:dyDescent="0.35">
      <c r="A529" s="73">
        <v>528</v>
      </c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96" t="str">
        <f t="shared" si="8"/>
        <v/>
      </c>
    </row>
    <row r="530" spans="1:13" x14ac:dyDescent="0.35">
      <c r="A530" s="73">
        <v>529</v>
      </c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96" t="str">
        <f t="shared" si="8"/>
        <v/>
      </c>
    </row>
    <row r="531" spans="1:13" x14ac:dyDescent="0.35">
      <c r="A531" s="73">
        <v>530</v>
      </c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96" t="str">
        <f t="shared" si="8"/>
        <v/>
      </c>
    </row>
    <row r="532" spans="1:13" x14ac:dyDescent="0.35">
      <c r="A532" s="73">
        <v>531</v>
      </c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96" t="str">
        <f t="shared" si="8"/>
        <v/>
      </c>
    </row>
    <row r="533" spans="1:13" x14ac:dyDescent="0.35">
      <c r="A533" s="73">
        <v>532</v>
      </c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96" t="str">
        <f t="shared" si="8"/>
        <v/>
      </c>
    </row>
    <row r="534" spans="1:13" x14ac:dyDescent="0.35">
      <c r="A534" s="73">
        <v>533</v>
      </c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96" t="str">
        <f t="shared" si="8"/>
        <v/>
      </c>
    </row>
    <row r="535" spans="1:13" x14ac:dyDescent="0.35">
      <c r="A535" s="73">
        <v>534</v>
      </c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96" t="str">
        <f t="shared" si="8"/>
        <v/>
      </c>
    </row>
    <row r="536" spans="1:13" x14ac:dyDescent="0.35">
      <c r="A536" s="73">
        <v>535</v>
      </c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96" t="str">
        <f t="shared" si="8"/>
        <v/>
      </c>
    </row>
    <row r="537" spans="1:13" x14ac:dyDescent="0.35">
      <c r="A537" s="73">
        <v>536</v>
      </c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96" t="str">
        <f t="shared" si="8"/>
        <v/>
      </c>
    </row>
    <row r="538" spans="1:13" x14ac:dyDescent="0.35">
      <c r="A538" s="73">
        <v>537</v>
      </c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96" t="str">
        <f t="shared" si="8"/>
        <v/>
      </c>
    </row>
    <row r="539" spans="1:13" x14ac:dyDescent="0.35">
      <c r="A539" s="73">
        <v>538</v>
      </c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96" t="str">
        <f t="shared" si="8"/>
        <v/>
      </c>
    </row>
    <row r="540" spans="1:13" x14ac:dyDescent="0.35">
      <c r="A540" s="73">
        <v>539</v>
      </c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96" t="str">
        <f t="shared" si="8"/>
        <v/>
      </c>
    </row>
    <row r="541" spans="1:13" x14ac:dyDescent="0.35">
      <c r="A541" s="73">
        <v>540</v>
      </c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96" t="str">
        <f t="shared" si="8"/>
        <v/>
      </c>
    </row>
    <row r="542" spans="1:13" x14ac:dyDescent="0.35">
      <c r="A542" s="73">
        <v>541</v>
      </c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96" t="str">
        <f t="shared" si="8"/>
        <v/>
      </c>
    </row>
    <row r="543" spans="1:13" x14ac:dyDescent="0.35">
      <c r="A543" s="73">
        <v>542</v>
      </c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96" t="str">
        <f t="shared" si="8"/>
        <v/>
      </c>
    </row>
    <row r="544" spans="1:13" x14ac:dyDescent="0.35">
      <c r="A544" s="73">
        <v>543</v>
      </c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96" t="str">
        <f t="shared" si="8"/>
        <v/>
      </c>
    </row>
    <row r="545" spans="1:13" x14ac:dyDescent="0.35">
      <c r="A545" s="73">
        <v>544</v>
      </c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96" t="str">
        <f t="shared" si="8"/>
        <v/>
      </c>
    </row>
    <row r="546" spans="1:13" x14ac:dyDescent="0.35">
      <c r="A546" s="73">
        <v>545</v>
      </c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96" t="str">
        <f t="shared" si="8"/>
        <v/>
      </c>
    </row>
    <row r="547" spans="1:13" x14ac:dyDescent="0.35">
      <c r="A547" s="73">
        <v>546</v>
      </c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96" t="str">
        <f t="shared" si="8"/>
        <v/>
      </c>
    </row>
    <row r="548" spans="1:13" x14ac:dyDescent="0.35">
      <c r="A548" s="73">
        <v>547</v>
      </c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96" t="str">
        <f t="shared" si="8"/>
        <v/>
      </c>
    </row>
    <row r="549" spans="1:13" x14ac:dyDescent="0.35">
      <c r="A549" s="73">
        <v>548</v>
      </c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96" t="str">
        <f t="shared" si="8"/>
        <v/>
      </c>
    </row>
    <row r="550" spans="1:13" x14ac:dyDescent="0.35">
      <c r="A550" s="73">
        <v>549</v>
      </c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96" t="str">
        <f t="shared" si="8"/>
        <v/>
      </c>
    </row>
    <row r="551" spans="1:13" x14ac:dyDescent="0.35">
      <c r="A551" s="73">
        <v>550</v>
      </c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96" t="str">
        <f t="shared" si="8"/>
        <v/>
      </c>
    </row>
    <row r="552" spans="1:13" x14ac:dyDescent="0.35">
      <c r="A552" s="73">
        <v>551</v>
      </c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96" t="str">
        <f t="shared" si="8"/>
        <v/>
      </c>
    </row>
    <row r="553" spans="1:13" x14ac:dyDescent="0.35">
      <c r="A553" s="73">
        <v>552</v>
      </c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96" t="str">
        <f t="shared" si="8"/>
        <v/>
      </c>
    </row>
    <row r="554" spans="1:13" x14ac:dyDescent="0.35">
      <c r="A554" s="73">
        <v>553</v>
      </c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96" t="str">
        <f t="shared" si="8"/>
        <v/>
      </c>
    </row>
    <row r="555" spans="1:13" x14ac:dyDescent="0.35">
      <c r="A555" s="73">
        <v>554</v>
      </c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96" t="str">
        <f t="shared" si="8"/>
        <v/>
      </c>
    </row>
    <row r="556" spans="1:13" x14ac:dyDescent="0.35">
      <c r="A556" s="73">
        <v>555</v>
      </c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96" t="str">
        <f t="shared" si="8"/>
        <v/>
      </c>
    </row>
    <row r="557" spans="1:13" x14ac:dyDescent="0.35">
      <c r="A557" s="73">
        <v>556</v>
      </c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96" t="str">
        <f t="shared" si="8"/>
        <v/>
      </c>
    </row>
    <row r="558" spans="1:13" x14ac:dyDescent="0.35">
      <c r="A558" s="73">
        <v>557</v>
      </c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96" t="str">
        <f t="shared" si="8"/>
        <v/>
      </c>
    </row>
    <row r="559" spans="1:13" x14ac:dyDescent="0.35">
      <c r="A559" s="73">
        <v>558</v>
      </c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96" t="str">
        <f t="shared" si="8"/>
        <v/>
      </c>
    </row>
    <row r="560" spans="1:13" x14ac:dyDescent="0.35">
      <c r="A560" s="73">
        <v>559</v>
      </c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96" t="str">
        <f t="shared" si="8"/>
        <v/>
      </c>
    </row>
    <row r="561" spans="1:13" x14ac:dyDescent="0.35">
      <c r="A561" s="73">
        <v>560</v>
      </c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96" t="str">
        <f t="shared" si="8"/>
        <v/>
      </c>
    </row>
    <row r="562" spans="1:13" x14ac:dyDescent="0.35">
      <c r="A562" s="73">
        <v>561</v>
      </c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96" t="str">
        <f t="shared" si="8"/>
        <v/>
      </c>
    </row>
    <row r="563" spans="1:13" x14ac:dyDescent="0.35">
      <c r="A563" s="73">
        <v>562</v>
      </c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96" t="str">
        <f t="shared" si="8"/>
        <v/>
      </c>
    </row>
    <row r="564" spans="1:13" x14ac:dyDescent="0.35">
      <c r="A564" s="73">
        <v>563</v>
      </c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96" t="str">
        <f t="shared" si="8"/>
        <v/>
      </c>
    </row>
    <row r="565" spans="1:13" x14ac:dyDescent="0.35">
      <c r="A565" s="73">
        <v>564</v>
      </c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96" t="str">
        <f t="shared" si="8"/>
        <v/>
      </c>
    </row>
    <row r="566" spans="1:13" x14ac:dyDescent="0.35">
      <c r="A566" s="73">
        <v>565</v>
      </c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96" t="str">
        <f t="shared" si="8"/>
        <v/>
      </c>
    </row>
    <row r="567" spans="1:13" x14ac:dyDescent="0.35">
      <c r="A567" s="73">
        <v>566</v>
      </c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96" t="str">
        <f t="shared" si="8"/>
        <v/>
      </c>
    </row>
    <row r="568" spans="1:13" x14ac:dyDescent="0.35">
      <c r="A568" s="73">
        <v>567</v>
      </c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96" t="str">
        <f t="shared" si="8"/>
        <v/>
      </c>
    </row>
    <row r="569" spans="1:13" x14ac:dyDescent="0.35">
      <c r="A569" s="73">
        <v>568</v>
      </c>
      <c r="B569" s="73" t="s">
        <v>253</v>
      </c>
      <c r="C569" s="73" t="s">
        <v>752</v>
      </c>
      <c r="D569" s="73" t="s">
        <v>18</v>
      </c>
      <c r="E569" s="73"/>
      <c r="F569" s="73"/>
      <c r="G569" s="73"/>
      <c r="H569" s="73" t="s">
        <v>18</v>
      </c>
      <c r="I569" s="73"/>
      <c r="J569" s="73"/>
      <c r="K569" s="73" t="s">
        <v>97</v>
      </c>
      <c r="L569" s="73" t="s">
        <v>132</v>
      </c>
      <c r="M569" s="96" t="str">
        <f t="shared" si="8"/>
        <v>x</v>
      </c>
    </row>
    <row r="570" spans="1:13" x14ac:dyDescent="0.35">
      <c r="A570" s="73">
        <v>569</v>
      </c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96" t="str">
        <f t="shared" si="8"/>
        <v/>
      </c>
    </row>
    <row r="571" spans="1:13" x14ac:dyDescent="0.35">
      <c r="A571" s="73">
        <v>570</v>
      </c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96" t="str">
        <f t="shared" si="8"/>
        <v/>
      </c>
    </row>
    <row r="572" spans="1:13" x14ac:dyDescent="0.35">
      <c r="A572" s="73">
        <v>571</v>
      </c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96" t="str">
        <f t="shared" si="8"/>
        <v/>
      </c>
    </row>
    <row r="573" spans="1:13" x14ac:dyDescent="0.35">
      <c r="A573" s="73">
        <v>572</v>
      </c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96" t="str">
        <f t="shared" si="8"/>
        <v/>
      </c>
    </row>
    <row r="574" spans="1:13" x14ac:dyDescent="0.35">
      <c r="A574" s="73">
        <v>573</v>
      </c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96" t="str">
        <f t="shared" si="8"/>
        <v/>
      </c>
    </row>
    <row r="575" spans="1:13" x14ac:dyDescent="0.35">
      <c r="A575" s="73">
        <v>574</v>
      </c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96" t="str">
        <f t="shared" si="8"/>
        <v/>
      </c>
    </row>
    <row r="576" spans="1:13" x14ac:dyDescent="0.35">
      <c r="A576" s="73">
        <v>575</v>
      </c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96" t="str">
        <f t="shared" si="8"/>
        <v/>
      </c>
    </row>
    <row r="577" spans="1:13" x14ac:dyDescent="0.35">
      <c r="A577" s="73">
        <v>576</v>
      </c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96" t="str">
        <f t="shared" si="8"/>
        <v/>
      </c>
    </row>
    <row r="578" spans="1:13" x14ac:dyDescent="0.35">
      <c r="A578" s="73">
        <v>577</v>
      </c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96" t="str">
        <f t="shared" ref="M578:M641" si="9">IF(COUNTA($D578:$J578)&gt;0,"x","")</f>
        <v/>
      </c>
    </row>
    <row r="579" spans="1:13" x14ac:dyDescent="0.35">
      <c r="A579" s="73">
        <v>578</v>
      </c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96" t="str">
        <f t="shared" si="9"/>
        <v/>
      </c>
    </row>
    <row r="580" spans="1:13" x14ac:dyDescent="0.35">
      <c r="A580" s="73">
        <v>579</v>
      </c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96" t="str">
        <f t="shared" si="9"/>
        <v/>
      </c>
    </row>
    <row r="581" spans="1:13" x14ac:dyDescent="0.35">
      <c r="A581" s="73">
        <v>580</v>
      </c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96" t="str">
        <f t="shared" si="9"/>
        <v/>
      </c>
    </row>
    <row r="582" spans="1:13" x14ac:dyDescent="0.35">
      <c r="A582" s="73">
        <v>581</v>
      </c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96" t="str">
        <f t="shared" si="9"/>
        <v/>
      </c>
    </row>
    <row r="583" spans="1:13" x14ac:dyDescent="0.35">
      <c r="A583" s="73">
        <v>582</v>
      </c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96" t="str">
        <f t="shared" si="9"/>
        <v/>
      </c>
    </row>
    <row r="584" spans="1:13" x14ac:dyDescent="0.35">
      <c r="A584" s="73">
        <v>583</v>
      </c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96" t="str">
        <f t="shared" si="9"/>
        <v/>
      </c>
    </row>
    <row r="585" spans="1:13" x14ac:dyDescent="0.35">
      <c r="A585" s="73">
        <v>584</v>
      </c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96" t="str">
        <f t="shared" si="9"/>
        <v/>
      </c>
    </row>
    <row r="586" spans="1:13" x14ac:dyDescent="0.35">
      <c r="A586" s="73">
        <v>585</v>
      </c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96" t="str">
        <f t="shared" si="9"/>
        <v/>
      </c>
    </row>
    <row r="587" spans="1:13" x14ac:dyDescent="0.35">
      <c r="A587" s="73">
        <v>586</v>
      </c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96" t="str">
        <f t="shared" si="9"/>
        <v/>
      </c>
    </row>
    <row r="588" spans="1:13" x14ac:dyDescent="0.35">
      <c r="A588" s="73">
        <v>587</v>
      </c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96" t="str">
        <f t="shared" si="9"/>
        <v/>
      </c>
    </row>
    <row r="589" spans="1:13" x14ac:dyDescent="0.35">
      <c r="A589" s="73">
        <v>588</v>
      </c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96" t="str">
        <f t="shared" si="9"/>
        <v/>
      </c>
    </row>
    <row r="590" spans="1:13" x14ac:dyDescent="0.35">
      <c r="A590" s="73">
        <v>589</v>
      </c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96" t="str">
        <f t="shared" si="9"/>
        <v/>
      </c>
    </row>
    <row r="591" spans="1:13" x14ac:dyDescent="0.35">
      <c r="A591" s="73">
        <v>590</v>
      </c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96" t="str">
        <f t="shared" si="9"/>
        <v/>
      </c>
    </row>
    <row r="592" spans="1:13" x14ac:dyDescent="0.35">
      <c r="A592" s="73">
        <v>591</v>
      </c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96" t="str">
        <f t="shared" si="9"/>
        <v/>
      </c>
    </row>
    <row r="593" spans="1:13" x14ac:dyDescent="0.35">
      <c r="A593" s="73">
        <v>592</v>
      </c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96" t="str">
        <f t="shared" si="9"/>
        <v/>
      </c>
    </row>
    <row r="594" spans="1:13" x14ac:dyDescent="0.35">
      <c r="A594" s="73">
        <v>593</v>
      </c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96" t="str">
        <f t="shared" si="9"/>
        <v/>
      </c>
    </row>
    <row r="595" spans="1:13" x14ac:dyDescent="0.35">
      <c r="A595" s="73">
        <v>594</v>
      </c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96" t="str">
        <f t="shared" si="9"/>
        <v/>
      </c>
    </row>
    <row r="596" spans="1:13" x14ac:dyDescent="0.35">
      <c r="A596" s="73">
        <v>595</v>
      </c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96" t="str">
        <f t="shared" si="9"/>
        <v/>
      </c>
    </row>
    <row r="597" spans="1:13" x14ac:dyDescent="0.35">
      <c r="A597" s="73">
        <v>596</v>
      </c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96" t="str">
        <f t="shared" si="9"/>
        <v/>
      </c>
    </row>
    <row r="598" spans="1:13" x14ac:dyDescent="0.35">
      <c r="A598" s="73">
        <v>597</v>
      </c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96" t="str">
        <f t="shared" si="9"/>
        <v/>
      </c>
    </row>
    <row r="599" spans="1:13" x14ac:dyDescent="0.35">
      <c r="A599" s="73">
        <v>598</v>
      </c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96" t="str">
        <f t="shared" si="9"/>
        <v/>
      </c>
    </row>
    <row r="600" spans="1:13" x14ac:dyDescent="0.35">
      <c r="A600" s="73">
        <v>599</v>
      </c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96" t="str">
        <f t="shared" si="9"/>
        <v/>
      </c>
    </row>
    <row r="601" spans="1:13" x14ac:dyDescent="0.35">
      <c r="A601" s="73">
        <v>600</v>
      </c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96" t="str">
        <f t="shared" si="9"/>
        <v/>
      </c>
    </row>
    <row r="602" spans="1:13" x14ac:dyDescent="0.35">
      <c r="A602" s="73">
        <v>601</v>
      </c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96" t="str">
        <f t="shared" si="9"/>
        <v/>
      </c>
    </row>
    <row r="603" spans="1:13" x14ac:dyDescent="0.35">
      <c r="A603" s="73">
        <v>602</v>
      </c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96" t="str">
        <f t="shared" si="9"/>
        <v/>
      </c>
    </row>
    <row r="604" spans="1:13" x14ac:dyDescent="0.35">
      <c r="A604" s="73">
        <v>603</v>
      </c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96" t="str">
        <f t="shared" si="9"/>
        <v/>
      </c>
    </row>
    <row r="605" spans="1:13" x14ac:dyDescent="0.35">
      <c r="A605" s="73">
        <v>604</v>
      </c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96" t="str">
        <f t="shared" si="9"/>
        <v/>
      </c>
    </row>
    <row r="606" spans="1:13" x14ac:dyDescent="0.35">
      <c r="A606" s="73">
        <v>605</v>
      </c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96" t="str">
        <f t="shared" si="9"/>
        <v/>
      </c>
    </row>
    <row r="607" spans="1:13" x14ac:dyDescent="0.35">
      <c r="A607" s="73">
        <v>606</v>
      </c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96" t="str">
        <f t="shared" si="9"/>
        <v/>
      </c>
    </row>
    <row r="608" spans="1:13" x14ac:dyDescent="0.35">
      <c r="A608" s="73">
        <v>607</v>
      </c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96" t="str">
        <f t="shared" si="9"/>
        <v/>
      </c>
    </row>
    <row r="609" spans="1:13" x14ac:dyDescent="0.35">
      <c r="A609" s="73">
        <v>608</v>
      </c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96" t="str">
        <f t="shared" si="9"/>
        <v/>
      </c>
    </row>
    <row r="610" spans="1:13" x14ac:dyDescent="0.35">
      <c r="A610" s="73">
        <v>609</v>
      </c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96" t="str">
        <f t="shared" si="9"/>
        <v/>
      </c>
    </row>
    <row r="611" spans="1:13" x14ac:dyDescent="0.35">
      <c r="A611" s="73">
        <v>610</v>
      </c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96" t="str">
        <f t="shared" si="9"/>
        <v/>
      </c>
    </row>
    <row r="612" spans="1:13" x14ac:dyDescent="0.35">
      <c r="A612" s="73">
        <v>611</v>
      </c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96" t="str">
        <f t="shared" si="9"/>
        <v/>
      </c>
    </row>
    <row r="613" spans="1:13" x14ac:dyDescent="0.35">
      <c r="A613" s="73">
        <v>612</v>
      </c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96" t="str">
        <f t="shared" si="9"/>
        <v/>
      </c>
    </row>
    <row r="614" spans="1:13" x14ac:dyDescent="0.35">
      <c r="A614" s="73">
        <v>613</v>
      </c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96" t="str">
        <f t="shared" si="9"/>
        <v/>
      </c>
    </row>
    <row r="615" spans="1:13" x14ac:dyDescent="0.35">
      <c r="A615" s="73">
        <v>614</v>
      </c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96" t="str">
        <f t="shared" si="9"/>
        <v/>
      </c>
    </row>
    <row r="616" spans="1:13" x14ac:dyDescent="0.35">
      <c r="A616" s="73">
        <v>615</v>
      </c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96" t="str">
        <f t="shared" si="9"/>
        <v/>
      </c>
    </row>
    <row r="617" spans="1:13" x14ac:dyDescent="0.35">
      <c r="A617" s="73">
        <v>616</v>
      </c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96" t="str">
        <f t="shared" si="9"/>
        <v/>
      </c>
    </row>
    <row r="618" spans="1:13" x14ac:dyDescent="0.35">
      <c r="A618" s="73">
        <v>617</v>
      </c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96" t="str">
        <f t="shared" si="9"/>
        <v/>
      </c>
    </row>
    <row r="619" spans="1:13" x14ac:dyDescent="0.35">
      <c r="A619" s="73">
        <v>618</v>
      </c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96" t="str">
        <f t="shared" si="9"/>
        <v/>
      </c>
    </row>
    <row r="620" spans="1:13" x14ac:dyDescent="0.35">
      <c r="A620" s="73">
        <v>619</v>
      </c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96" t="str">
        <f t="shared" si="9"/>
        <v/>
      </c>
    </row>
    <row r="621" spans="1:13" x14ac:dyDescent="0.35">
      <c r="A621" s="73">
        <v>620</v>
      </c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96" t="str">
        <f t="shared" si="9"/>
        <v/>
      </c>
    </row>
    <row r="622" spans="1:13" x14ac:dyDescent="0.35">
      <c r="A622" s="73">
        <v>621</v>
      </c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96" t="str">
        <f t="shared" si="9"/>
        <v/>
      </c>
    </row>
    <row r="623" spans="1:13" x14ac:dyDescent="0.35">
      <c r="A623" s="73">
        <v>622</v>
      </c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96" t="str">
        <f t="shared" si="9"/>
        <v/>
      </c>
    </row>
    <row r="624" spans="1:13" x14ac:dyDescent="0.35">
      <c r="A624" s="73">
        <v>623</v>
      </c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96" t="str">
        <f t="shared" si="9"/>
        <v/>
      </c>
    </row>
    <row r="625" spans="1:13" x14ac:dyDescent="0.35">
      <c r="A625" s="73">
        <v>624</v>
      </c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96" t="str">
        <f t="shared" si="9"/>
        <v/>
      </c>
    </row>
    <row r="626" spans="1:13" x14ac:dyDescent="0.35">
      <c r="A626" s="73">
        <v>625</v>
      </c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96" t="str">
        <f t="shared" si="9"/>
        <v/>
      </c>
    </row>
    <row r="627" spans="1:13" x14ac:dyDescent="0.35">
      <c r="A627" s="73">
        <v>626</v>
      </c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96" t="str">
        <f t="shared" si="9"/>
        <v/>
      </c>
    </row>
    <row r="628" spans="1:13" x14ac:dyDescent="0.35">
      <c r="A628" s="73">
        <v>627</v>
      </c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96" t="str">
        <f t="shared" si="9"/>
        <v/>
      </c>
    </row>
    <row r="629" spans="1:13" x14ac:dyDescent="0.35">
      <c r="A629" s="73">
        <v>628</v>
      </c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96" t="str">
        <f t="shared" si="9"/>
        <v/>
      </c>
    </row>
    <row r="630" spans="1:13" x14ac:dyDescent="0.35">
      <c r="A630" s="73">
        <v>629</v>
      </c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96" t="str">
        <f t="shared" si="9"/>
        <v/>
      </c>
    </row>
    <row r="631" spans="1:13" x14ac:dyDescent="0.35">
      <c r="A631" s="73">
        <v>630</v>
      </c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96" t="str">
        <f t="shared" si="9"/>
        <v/>
      </c>
    </row>
    <row r="632" spans="1:13" x14ac:dyDescent="0.35">
      <c r="A632" s="73">
        <v>631</v>
      </c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96" t="str">
        <f t="shared" si="9"/>
        <v/>
      </c>
    </row>
    <row r="633" spans="1:13" x14ac:dyDescent="0.35">
      <c r="A633" s="73">
        <v>632</v>
      </c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96" t="str">
        <f t="shared" si="9"/>
        <v/>
      </c>
    </row>
    <row r="634" spans="1:13" x14ac:dyDescent="0.35">
      <c r="A634" s="73">
        <v>633</v>
      </c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96" t="str">
        <f t="shared" si="9"/>
        <v/>
      </c>
    </row>
    <row r="635" spans="1:13" x14ac:dyDescent="0.35">
      <c r="A635" s="73">
        <v>634</v>
      </c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96" t="str">
        <f t="shared" si="9"/>
        <v/>
      </c>
    </row>
    <row r="636" spans="1:13" x14ac:dyDescent="0.35">
      <c r="A636" s="73">
        <v>635</v>
      </c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96" t="str">
        <f t="shared" si="9"/>
        <v/>
      </c>
    </row>
    <row r="637" spans="1:13" x14ac:dyDescent="0.35">
      <c r="A637" s="73">
        <v>636</v>
      </c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96" t="str">
        <f t="shared" si="9"/>
        <v/>
      </c>
    </row>
    <row r="638" spans="1:13" x14ac:dyDescent="0.35">
      <c r="A638" s="73">
        <v>637</v>
      </c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96" t="str">
        <f t="shared" si="9"/>
        <v/>
      </c>
    </row>
    <row r="639" spans="1:13" x14ac:dyDescent="0.35">
      <c r="A639" s="73">
        <v>638</v>
      </c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96" t="str">
        <f t="shared" si="9"/>
        <v/>
      </c>
    </row>
    <row r="640" spans="1:13" x14ac:dyDescent="0.35">
      <c r="A640" s="73">
        <v>639</v>
      </c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96" t="str">
        <f t="shared" si="9"/>
        <v/>
      </c>
    </row>
    <row r="641" spans="1:13" x14ac:dyDescent="0.35">
      <c r="A641" s="73">
        <v>640</v>
      </c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96" t="str">
        <f t="shared" si="9"/>
        <v/>
      </c>
    </row>
    <row r="642" spans="1:13" x14ac:dyDescent="0.35">
      <c r="A642" s="73">
        <v>641</v>
      </c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96" t="str">
        <f t="shared" ref="M642:M705" si="10">IF(COUNTA($D642:$J642)&gt;0,"x","")</f>
        <v/>
      </c>
    </row>
    <row r="643" spans="1:13" x14ac:dyDescent="0.35">
      <c r="A643" s="73">
        <v>642</v>
      </c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96" t="str">
        <f t="shared" si="10"/>
        <v/>
      </c>
    </row>
    <row r="644" spans="1:13" x14ac:dyDescent="0.35">
      <c r="A644" s="73">
        <v>643</v>
      </c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96" t="str">
        <f t="shared" si="10"/>
        <v/>
      </c>
    </row>
    <row r="645" spans="1:13" x14ac:dyDescent="0.35">
      <c r="A645" s="73">
        <v>644</v>
      </c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96" t="str">
        <f t="shared" si="10"/>
        <v/>
      </c>
    </row>
    <row r="646" spans="1:13" x14ac:dyDescent="0.35">
      <c r="A646" s="73">
        <v>645</v>
      </c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96" t="str">
        <f t="shared" si="10"/>
        <v/>
      </c>
    </row>
    <row r="647" spans="1:13" x14ac:dyDescent="0.35">
      <c r="A647" s="73">
        <v>646</v>
      </c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96" t="str">
        <f t="shared" si="10"/>
        <v/>
      </c>
    </row>
    <row r="648" spans="1:13" x14ac:dyDescent="0.35">
      <c r="A648" s="73">
        <v>647</v>
      </c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96" t="str">
        <f t="shared" si="10"/>
        <v/>
      </c>
    </row>
    <row r="649" spans="1:13" x14ac:dyDescent="0.35">
      <c r="A649" s="73">
        <v>648</v>
      </c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96" t="str">
        <f t="shared" si="10"/>
        <v/>
      </c>
    </row>
    <row r="650" spans="1:13" x14ac:dyDescent="0.35">
      <c r="A650" s="73">
        <v>649</v>
      </c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96" t="str">
        <f t="shared" si="10"/>
        <v/>
      </c>
    </row>
    <row r="651" spans="1:13" x14ac:dyDescent="0.35">
      <c r="A651" s="73">
        <v>650</v>
      </c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96" t="str">
        <f t="shared" si="10"/>
        <v/>
      </c>
    </row>
    <row r="652" spans="1:13" x14ac:dyDescent="0.35">
      <c r="A652" s="73">
        <v>651</v>
      </c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96" t="str">
        <f t="shared" si="10"/>
        <v/>
      </c>
    </row>
    <row r="653" spans="1:13" x14ac:dyDescent="0.35">
      <c r="A653" s="73">
        <v>652</v>
      </c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96" t="str">
        <f t="shared" si="10"/>
        <v/>
      </c>
    </row>
    <row r="654" spans="1:13" x14ac:dyDescent="0.35">
      <c r="A654" s="73">
        <v>653</v>
      </c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96" t="str">
        <f t="shared" si="10"/>
        <v/>
      </c>
    </row>
    <row r="655" spans="1:13" x14ac:dyDescent="0.35">
      <c r="A655" s="73">
        <v>654</v>
      </c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96" t="str">
        <f t="shared" si="10"/>
        <v/>
      </c>
    </row>
    <row r="656" spans="1:13" x14ac:dyDescent="0.35">
      <c r="A656" s="73">
        <v>655</v>
      </c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96" t="str">
        <f t="shared" si="10"/>
        <v/>
      </c>
    </row>
    <row r="657" spans="1:13" x14ac:dyDescent="0.35">
      <c r="A657" s="73">
        <v>656</v>
      </c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96" t="str">
        <f t="shared" si="10"/>
        <v/>
      </c>
    </row>
    <row r="658" spans="1:13" x14ac:dyDescent="0.35">
      <c r="A658" s="73">
        <v>657</v>
      </c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96" t="str">
        <f t="shared" si="10"/>
        <v/>
      </c>
    </row>
    <row r="659" spans="1:13" x14ac:dyDescent="0.35">
      <c r="A659" s="73">
        <v>658</v>
      </c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96" t="str">
        <f t="shared" si="10"/>
        <v/>
      </c>
    </row>
    <row r="660" spans="1:13" x14ac:dyDescent="0.35">
      <c r="A660" s="73">
        <v>659</v>
      </c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96" t="str">
        <f t="shared" si="10"/>
        <v/>
      </c>
    </row>
    <row r="661" spans="1:13" x14ac:dyDescent="0.35">
      <c r="A661" s="73">
        <v>660</v>
      </c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96" t="str">
        <f t="shared" si="10"/>
        <v/>
      </c>
    </row>
    <row r="662" spans="1:13" x14ac:dyDescent="0.35">
      <c r="A662" s="73">
        <v>661</v>
      </c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96" t="str">
        <f t="shared" si="10"/>
        <v/>
      </c>
    </row>
    <row r="663" spans="1:13" x14ac:dyDescent="0.35">
      <c r="A663" s="73">
        <v>662</v>
      </c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96" t="str">
        <f t="shared" si="10"/>
        <v/>
      </c>
    </row>
    <row r="664" spans="1:13" x14ac:dyDescent="0.35">
      <c r="A664" s="73">
        <v>663</v>
      </c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96" t="str">
        <f t="shared" si="10"/>
        <v/>
      </c>
    </row>
    <row r="665" spans="1:13" x14ac:dyDescent="0.35">
      <c r="A665" s="73">
        <v>664</v>
      </c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96" t="str">
        <f t="shared" si="10"/>
        <v/>
      </c>
    </row>
    <row r="666" spans="1:13" x14ac:dyDescent="0.35">
      <c r="A666" s="73">
        <v>665</v>
      </c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96" t="str">
        <f t="shared" si="10"/>
        <v/>
      </c>
    </row>
    <row r="667" spans="1:13" x14ac:dyDescent="0.35">
      <c r="A667" s="73">
        <v>666</v>
      </c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96" t="str">
        <f t="shared" si="10"/>
        <v/>
      </c>
    </row>
    <row r="668" spans="1:13" x14ac:dyDescent="0.35">
      <c r="A668" s="73">
        <v>667</v>
      </c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96" t="str">
        <f t="shared" si="10"/>
        <v/>
      </c>
    </row>
    <row r="669" spans="1:13" x14ac:dyDescent="0.35">
      <c r="A669" s="73">
        <v>668</v>
      </c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96" t="str">
        <f t="shared" si="10"/>
        <v/>
      </c>
    </row>
    <row r="670" spans="1:13" x14ac:dyDescent="0.35">
      <c r="A670" s="73">
        <v>669</v>
      </c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96" t="str">
        <f t="shared" si="10"/>
        <v/>
      </c>
    </row>
    <row r="671" spans="1:13" x14ac:dyDescent="0.35">
      <c r="A671" s="73">
        <v>670</v>
      </c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96" t="str">
        <f t="shared" si="10"/>
        <v/>
      </c>
    </row>
    <row r="672" spans="1:13" x14ac:dyDescent="0.35">
      <c r="A672" s="73">
        <v>671</v>
      </c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96" t="str">
        <f t="shared" si="10"/>
        <v/>
      </c>
    </row>
    <row r="673" spans="1:13" x14ac:dyDescent="0.35">
      <c r="A673" s="73">
        <v>672</v>
      </c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96" t="str">
        <f t="shared" si="10"/>
        <v/>
      </c>
    </row>
    <row r="674" spans="1:13" x14ac:dyDescent="0.35">
      <c r="A674" s="73">
        <v>673</v>
      </c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96" t="str">
        <f t="shared" si="10"/>
        <v/>
      </c>
    </row>
    <row r="675" spans="1:13" x14ac:dyDescent="0.35">
      <c r="A675" s="73">
        <v>674</v>
      </c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96" t="str">
        <f t="shared" si="10"/>
        <v/>
      </c>
    </row>
    <row r="676" spans="1:13" x14ac:dyDescent="0.35">
      <c r="A676" s="73">
        <v>675</v>
      </c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96" t="str">
        <f t="shared" si="10"/>
        <v/>
      </c>
    </row>
    <row r="677" spans="1:13" x14ac:dyDescent="0.35">
      <c r="A677" s="73">
        <v>676</v>
      </c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96" t="str">
        <f t="shared" si="10"/>
        <v/>
      </c>
    </row>
    <row r="678" spans="1:13" x14ac:dyDescent="0.35">
      <c r="A678" s="73">
        <v>677</v>
      </c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96" t="str">
        <f t="shared" si="10"/>
        <v/>
      </c>
    </row>
    <row r="679" spans="1:13" x14ac:dyDescent="0.35">
      <c r="A679" s="73">
        <v>678</v>
      </c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96" t="str">
        <f t="shared" si="10"/>
        <v/>
      </c>
    </row>
    <row r="680" spans="1:13" x14ac:dyDescent="0.35">
      <c r="A680" s="73">
        <v>679</v>
      </c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96" t="str">
        <f t="shared" si="10"/>
        <v/>
      </c>
    </row>
    <row r="681" spans="1:13" x14ac:dyDescent="0.35">
      <c r="A681" s="73">
        <v>680</v>
      </c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96" t="str">
        <f t="shared" si="10"/>
        <v/>
      </c>
    </row>
    <row r="682" spans="1:13" x14ac:dyDescent="0.35">
      <c r="A682" s="73">
        <v>681</v>
      </c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96" t="str">
        <f t="shared" si="10"/>
        <v/>
      </c>
    </row>
    <row r="683" spans="1:13" x14ac:dyDescent="0.35">
      <c r="A683" s="73">
        <v>682</v>
      </c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96" t="str">
        <f t="shared" si="10"/>
        <v/>
      </c>
    </row>
    <row r="684" spans="1:13" x14ac:dyDescent="0.35">
      <c r="A684" s="73">
        <v>683</v>
      </c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96" t="str">
        <f t="shared" si="10"/>
        <v/>
      </c>
    </row>
    <row r="685" spans="1:13" x14ac:dyDescent="0.35">
      <c r="A685" s="73">
        <v>684</v>
      </c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96" t="str">
        <f t="shared" si="10"/>
        <v/>
      </c>
    </row>
    <row r="686" spans="1:13" x14ac:dyDescent="0.35">
      <c r="A686" s="73">
        <v>685</v>
      </c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96" t="str">
        <f t="shared" si="10"/>
        <v/>
      </c>
    </row>
    <row r="687" spans="1:13" x14ac:dyDescent="0.35">
      <c r="A687" s="73">
        <v>686</v>
      </c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96" t="str">
        <f t="shared" si="10"/>
        <v/>
      </c>
    </row>
    <row r="688" spans="1:13" x14ac:dyDescent="0.35">
      <c r="A688" s="73">
        <v>687</v>
      </c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96" t="str">
        <f t="shared" si="10"/>
        <v/>
      </c>
    </row>
    <row r="689" spans="1:13" x14ac:dyDescent="0.35">
      <c r="A689" s="73">
        <v>688</v>
      </c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96" t="str">
        <f t="shared" si="10"/>
        <v/>
      </c>
    </row>
    <row r="690" spans="1:13" x14ac:dyDescent="0.35">
      <c r="A690" s="73">
        <v>689</v>
      </c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96" t="str">
        <f t="shared" si="10"/>
        <v/>
      </c>
    </row>
    <row r="691" spans="1:13" x14ac:dyDescent="0.35">
      <c r="A691" s="73">
        <v>690</v>
      </c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96" t="str">
        <f t="shared" si="10"/>
        <v/>
      </c>
    </row>
    <row r="692" spans="1:13" x14ac:dyDescent="0.35">
      <c r="A692" s="73">
        <v>691</v>
      </c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96" t="str">
        <f t="shared" si="10"/>
        <v/>
      </c>
    </row>
    <row r="693" spans="1:13" x14ac:dyDescent="0.35">
      <c r="A693" s="73">
        <v>692</v>
      </c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96" t="str">
        <f t="shared" si="10"/>
        <v/>
      </c>
    </row>
    <row r="694" spans="1:13" x14ac:dyDescent="0.35">
      <c r="A694" s="73">
        <v>693</v>
      </c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96" t="str">
        <f t="shared" si="10"/>
        <v/>
      </c>
    </row>
    <row r="695" spans="1:13" x14ac:dyDescent="0.35">
      <c r="A695" s="73">
        <v>694</v>
      </c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96" t="str">
        <f t="shared" si="10"/>
        <v/>
      </c>
    </row>
    <row r="696" spans="1:13" x14ac:dyDescent="0.35">
      <c r="A696" s="73">
        <v>695</v>
      </c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96" t="str">
        <f t="shared" si="10"/>
        <v/>
      </c>
    </row>
    <row r="697" spans="1:13" x14ac:dyDescent="0.35">
      <c r="A697" s="73">
        <v>696</v>
      </c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96" t="str">
        <f t="shared" si="10"/>
        <v/>
      </c>
    </row>
    <row r="698" spans="1:13" x14ac:dyDescent="0.35">
      <c r="A698" s="73">
        <v>697</v>
      </c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96" t="str">
        <f t="shared" si="10"/>
        <v/>
      </c>
    </row>
    <row r="699" spans="1:13" x14ac:dyDescent="0.35">
      <c r="A699" s="73">
        <v>698</v>
      </c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96" t="str">
        <f t="shared" si="10"/>
        <v/>
      </c>
    </row>
    <row r="700" spans="1:13" x14ac:dyDescent="0.35">
      <c r="A700" s="73">
        <v>699</v>
      </c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96" t="str">
        <f t="shared" si="10"/>
        <v/>
      </c>
    </row>
    <row r="701" spans="1:13" x14ac:dyDescent="0.35">
      <c r="A701" s="73">
        <v>700</v>
      </c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96" t="str">
        <f t="shared" si="10"/>
        <v/>
      </c>
    </row>
    <row r="702" spans="1:13" x14ac:dyDescent="0.35">
      <c r="A702" s="73">
        <v>701</v>
      </c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96" t="str">
        <f t="shared" si="10"/>
        <v/>
      </c>
    </row>
    <row r="703" spans="1:13" x14ac:dyDescent="0.35">
      <c r="A703" s="73">
        <v>702</v>
      </c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96" t="str">
        <f t="shared" si="10"/>
        <v/>
      </c>
    </row>
    <row r="704" spans="1:13" x14ac:dyDescent="0.35">
      <c r="A704" s="73">
        <v>703</v>
      </c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96" t="str">
        <f t="shared" si="10"/>
        <v/>
      </c>
    </row>
    <row r="705" spans="1:13" x14ac:dyDescent="0.35">
      <c r="A705" s="73">
        <v>704</v>
      </c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96" t="str">
        <f t="shared" si="10"/>
        <v/>
      </c>
    </row>
    <row r="706" spans="1:13" x14ac:dyDescent="0.35">
      <c r="A706" s="73">
        <v>705</v>
      </c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96" t="str">
        <f t="shared" ref="M706:M769" si="11">IF(COUNTA($D706:$J706)&gt;0,"x","")</f>
        <v/>
      </c>
    </row>
    <row r="707" spans="1:13" x14ac:dyDescent="0.35">
      <c r="A707" s="73">
        <v>706</v>
      </c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96" t="str">
        <f t="shared" si="11"/>
        <v/>
      </c>
    </row>
    <row r="708" spans="1:13" x14ac:dyDescent="0.35">
      <c r="A708" s="73">
        <v>707</v>
      </c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96" t="str">
        <f t="shared" si="11"/>
        <v/>
      </c>
    </row>
    <row r="709" spans="1:13" x14ac:dyDescent="0.35">
      <c r="A709" s="73">
        <v>708</v>
      </c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96" t="str">
        <f t="shared" si="11"/>
        <v/>
      </c>
    </row>
    <row r="710" spans="1:13" x14ac:dyDescent="0.35">
      <c r="A710" s="73">
        <v>709</v>
      </c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96" t="str">
        <f t="shared" si="11"/>
        <v/>
      </c>
    </row>
    <row r="711" spans="1:13" x14ac:dyDescent="0.35">
      <c r="A711" s="73">
        <v>710</v>
      </c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96" t="str">
        <f t="shared" si="11"/>
        <v/>
      </c>
    </row>
    <row r="712" spans="1:13" x14ac:dyDescent="0.35">
      <c r="A712" s="73">
        <v>711</v>
      </c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96" t="str">
        <f t="shared" si="11"/>
        <v/>
      </c>
    </row>
    <row r="713" spans="1:13" x14ac:dyDescent="0.35">
      <c r="A713" s="73">
        <v>712</v>
      </c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96" t="str">
        <f t="shared" si="11"/>
        <v/>
      </c>
    </row>
    <row r="714" spans="1:13" x14ac:dyDescent="0.35">
      <c r="A714" s="73">
        <v>713</v>
      </c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96" t="str">
        <f t="shared" si="11"/>
        <v/>
      </c>
    </row>
    <row r="715" spans="1:13" x14ac:dyDescent="0.35">
      <c r="A715" s="73">
        <v>714</v>
      </c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96" t="str">
        <f t="shared" si="11"/>
        <v/>
      </c>
    </row>
    <row r="716" spans="1:13" x14ac:dyDescent="0.35">
      <c r="A716" s="73">
        <v>715</v>
      </c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96" t="str">
        <f t="shared" si="11"/>
        <v/>
      </c>
    </row>
    <row r="717" spans="1:13" x14ac:dyDescent="0.35">
      <c r="A717" s="73">
        <v>716</v>
      </c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96" t="str">
        <f t="shared" si="11"/>
        <v/>
      </c>
    </row>
    <row r="718" spans="1:13" x14ac:dyDescent="0.35">
      <c r="A718" s="73">
        <v>717</v>
      </c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96" t="str">
        <f t="shared" si="11"/>
        <v/>
      </c>
    </row>
    <row r="719" spans="1:13" x14ac:dyDescent="0.35">
      <c r="A719" s="73">
        <v>718</v>
      </c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96" t="str">
        <f t="shared" si="11"/>
        <v/>
      </c>
    </row>
    <row r="720" spans="1:13" x14ac:dyDescent="0.35">
      <c r="A720" s="73">
        <v>719</v>
      </c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96" t="str">
        <f t="shared" si="11"/>
        <v/>
      </c>
    </row>
    <row r="721" spans="1:13" x14ac:dyDescent="0.35">
      <c r="A721" s="73">
        <v>720</v>
      </c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96" t="str">
        <f t="shared" si="11"/>
        <v/>
      </c>
    </row>
    <row r="722" spans="1:13" x14ac:dyDescent="0.35">
      <c r="A722" s="73">
        <v>721</v>
      </c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96" t="str">
        <f t="shared" si="11"/>
        <v/>
      </c>
    </row>
    <row r="723" spans="1:13" x14ac:dyDescent="0.35">
      <c r="A723" s="73">
        <v>722</v>
      </c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96" t="str">
        <f t="shared" si="11"/>
        <v/>
      </c>
    </row>
    <row r="724" spans="1:13" x14ac:dyDescent="0.35">
      <c r="A724" s="73">
        <v>723</v>
      </c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96" t="str">
        <f t="shared" si="11"/>
        <v/>
      </c>
    </row>
    <row r="725" spans="1:13" x14ac:dyDescent="0.35">
      <c r="A725" s="73">
        <v>724</v>
      </c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96" t="str">
        <f t="shared" si="11"/>
        <v/>
      </c>
    </row>
    <row r="726" spans="1:13" x14ac:dyDescent="0.35">
      <c r="A726" s="73">
        <v>725</v>
      </c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96" t="str">
        <f t="shared" si="11"/>
        <v/>
      </c>
    </row>
    <row r="727" spans="1:13" x14ac:dyDescent="0.35">
      <c r="A727" s="73">
        <v>726</v>
      </c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96" t="str">
        <f t="shared" si="11"/>
        <v/>
      </c>
    </row>
    <row r="728" spans="1:13" x14ac:dyDescent="0.35">
      <c r="A728" s="73">
        <v>727</v>
      </c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96" t="str">
        <f t="shared" si="11"/>
        <v/>
      </c>
    </row>
    <row r="729" spans="1:13" x14ac:dyDescent="0.35">
      <c r="A729" s="73">
        <v>728</v>
      </c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96" t="str">
        <f t="shared" si="11"/>
        <v/>
      </c>
    </row>
    <row r="730" spans="1:13" x14ac:dyDescent="0.35">
      <c r="A730" s="73">
        <v>729</v>
      </c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96" t="str">
        <f t="shared" si="11"/>
        <v/>
      </c>
    </row>
    <row r="731" spans="1:13" x14ac:dyDescent="0.35">
      <c r="A731" s="73">
        <v>730</v>
      </c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96" t="str">
        <f t="shared" si="11"/>
        <v/>
      </c>
    </row>
    <row r="732" spans="1:13" x14ac:dyDescent="0.35">
      <c r="A732" s="73">
        <v>731</v>
      </c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96" t="str">
        <f t="shared" si="11"/>
        <v/>
      </c>
    </row>
    <row r="733" spans="1:13" x14ac:dyDescent="0.35">
      <c r="A733" s="73">
        <v>732</v>
      </c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96" t="str">
        <f t="shared" si="11"/>
        <v/>
      </c>
    </row>
    <row r="734" spans="1:13" x14ac:dyDescent="0.35">
      <c r="A734" s="73">
        <v>733</v>
      </c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96" t="str">
        <f t="shared" si="11"/>
        <v/>
      </c>
    </row>
    <row r="735" spans="1:13" x14ac:dyDescent="0.35">
      <c r="A735" s="73">
        <v>734</v>
      </c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96" t="str">
        <f t="shared" si="11"/>
        <v/>
      </c>
    </row>
    <row r="736" spans="1:13" x14ac:dyDescent="0.35">
      <c r="A736" s="73">
        <v>735</v>
      </c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96" t="str">
        <f t="shared" si="11"/>
        <v/>
      </c>
    </row>
    <row r="737" spans="1:13" x14ac:dyDescent="0.35">
      <c r="A737" s="73">
        <v>736</v>
      </c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96" t="str">
        <f t="shared" si="11"/>
        <v/>
      </c>
    </row>
    <row r="738" spans="1:13" x14ac:dyDescent="0.35">
      <c r="A738" s="73">
        <v>737</v>
      </c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96" t="str">
        <f t="shared" si="11"/>
        <v/>
      </c>
    </row>
    <row r="739" spans="1:13" x14ac:dyDescent="0.35">
      <c r="A739" s="73">
        <v>738</v>
      </c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96" t="str">
        <f t="shared" si="11"/>
        <v/>
      </c>
    </row>
    <row r="740" spans="1:13" x14ac:dyDescent="0.35">
      <c r="A740" s="73">
        <v>739</v>
      </c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96" t="str">
        <f t="shared" si="11"/>
        <v/>
      </c>
    </row>
    <row r="741" spans="1:13" x14ac:dyDescent="0.35">
      <c r="A741" s="73">
        <v>740</v>
      </c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96" t="str">
        <f t="shared" si="11"/>
        <v/>
      </c>
    </row>
    <row r="742" spans="1:13" x14ac:dyDescent="0.35">
      <c r="A742" s="73">
        <v>741</v>
      </c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96" t="str">
        <f t="shared" si="11"/>
        <v/>
      </c>
    </row>
    <row r="743" spans="1:13" x14ac:dyDescent="0.35">
      <c r="A743" s="73">
        <v>742</v>
      </c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96" t="str">
        <f t="shared" si="11"/>
        <v/>
      </c>
    </row>
    <row r="744" spans="1:13" x14ac:dyDescent="0.35">
      <c r="A744" s="73">
        <v>743</v>
      </c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96" t="str">
        <f t="shared" si="11"/>
        <v/>
      </c>
    </row>
    <row r="745" spans="1:13" x14ac:dyDescent="0.35">
      <c r="A745" s="73">
        <v>744</v>
      </c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96" t="str">
        <f t="shared" si="11"/>
        <v/>
      </c>
    </row>
    <row r="746" spans="1:13" x14ac:dyDescent="0.35">
      <c r="A746" s="73">
        <v>745</v>
      </c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96" t="str">
        <f t="shared" si="11"/>
        <v/>
      </c>
    </row>
    <row r="747" spans="1:13" x14ac:dyDescent="0.35">
      <c r="A747" s="73">
        <v>746</v>
      </c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96" t="str">
        <f t="shared" si="11"/>
        <v/>
      </c>
    </row>
    <row r="748" spans="1:13" x14ac:dyDescent="0.35">
      <c r="A748" s="73">
        <v>747</v>
      </c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96" t="str">
        <f t="shared" si="11"/>
        <v/>
      </c>
    </row>
    <row r="749" spans="1:13" x14ac:dyDescent="0.35">
      <c r="A749" s="73">
        <v>748</v>
      </c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96" t="str">
        <f t="shared" si="11"/>
        <v/>
      </c>
    </row>
    <row r="750" spans="1:13" x14ac:dyDescent="0.35">
      <c r="A750" s="73">
        <v>749</v>
      </c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96" t="str">
        <f t="shared" si="11"/>
        <v/>
      </c>
    </row>
    <row r="751" spans="1:13" x14ac:dyDescent="0.35">
      <c r="A751" s="73">
        <v>750</v>
      </c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96" t="str">
        <f t="shared" si="11"/>
        <v/>
      </c>
    </row>
    <row r="752" spans="1:13" x14ac:dyDescent="0.35">
      <c r="A752" s="73">
        <v>751</v>
      </c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96" t="str">
        <f t="shared" si="11"/>
        <v/>
      </c>
    </row>
    <row r="753" spans="1:13" x14ac:dyDescent="0.35">
      <c r="A753" s="73">
        <v>752</v>
      </c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96" t="str">
        <f t="shared" si="11"/>
        <v/>
      </c>
    </row>
    <row r="754" spans="1:13" x14ac:dyDescent="0.35">
      <c r="A754" s="73">
        <v>753</v>
      </c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96" t="str">
        <f t="shared" si="11"/>
        <v/>
      </c>
    </row>
    <row r="755" spans="1:13" x14ac:dyDescent="0.35">
      <c r="A755" s="73">
        <v>754</v>
      </c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96" t="str">
        <f t="shared" si="11"/>
        <v/>
      </c>
    </row>
    <row r="756" spans="1:13" x14ac:dyDescent="0.35">
      <c r="A756" s="73">
        <v>755</v>
      </c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96" t="str">
        <f t="shared" si="11"/>
        <v/>
      </c>
    </row>
    <row r="757" spans="1:13" x14ac:dyDescent="0.35">
      <c r="A757" s="73">
        <v>756</v>
      </c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96" t="str">
        <f t="shared" si="11"/>
        <v/>
      </c>
    </row>
    <row r="758" spans="1:13" x14ac:dyDescent="0.35">
      <c r="A758" s="73">
        <v>757</v>
      </c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96" t="str">
        <f t="shared" si="11"/>
        <v/>
      </c>
    </row>
    <row r="759" spans="1:13" x14ac:dyDescent="0.35">
      <c r="A759" s="73">
        <v>758</v>
      </c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96" t="str">
        <f t="shared" si="11"/>
        <v/>
      </c>
    </row>
    <row r="760" spans="1:13" x14ac:dyDescent="0.35">
      <c r="A760" s="73">
        <v>759</v>
      </c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96" t="str">
        <f t="shared" si="11"/>
        <v/>
      </c>
    </row>
    <row r="761" spans="1:13" x14ac:dyDescent="0.35">
      <c r="A761" s="73">
        <v>760</v>
      </c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96" t="str">
        <f t="shared" si="11"/>
        <v/>
      </c>
    </row>
    <row r="762" spans="1:13" x14ac:dyDescent="0.35">
      <c r="A762" s="73">
        <v>761</v>
      </c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96" t="str">
        <f t="shared" si="11"/>
        <v/>
      </c>
    </row>
    <row r="763" spans="1:13" x14ac:dyDescent="0.35">
      <c r="A763" s="73">
        <v>762</v>
      </c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96" t="str">
        <f t="shared" si="11"/>
        <v/>
      </c>
    </row>
    <row r="764" spans="1:13" x14ac:dyDescent="0.35">
      <c r="A764" s="73">
        <v>763</v>
      </c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96" t="str">
        <f t="shared" si="11"/>
        <v/>
      </c>
    </row>
    <row r="765" spans="1:13" x14ac:dyDescent="0.35">
      <c r="A765" s="73">
        <v>764</v>
      </c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96" t="str">
        <f t="shared" si="11"/>
        <v/>
      </c>
    </row>
    <row r="766" spans="1:13" x14ac:dyDescent="0.35">
      <c r="A766" s="73">
        <v>765</v>
      </c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96" t="str">
        <f t="shared" si="11"/>
        <v/>
      </c>
    </row>
    <row r="767" spans="1:13" x14ac:dyDescent="0.35">
      <c r="A767" s="73">
        <v>766</v>
      </c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96" t="str">
        <f t="shared" si="11"/>
        <v/>
      </c>
    </row>
    <row r="768" spans="1:13" x14ac:dyDescent="0.35">
      <c r="A768" s="73">
        <v>767</v>
      </c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96" t="str">
        <f t="shared" si="11"/>
        <v/>
      </c>
    </row>
    <row r="769" spans="1:13" x14ac:dyDescent="0.35">
      <c r="A769" s="73">
        <v>768</v>
      </c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96" t="str">
        <f t="shared" si="11"/>
        <v/>
      </c>
    </row>
    <row r="770" spans="1:13" x14ac:dyDescent="0.35">
      <c r="A770" s="73">
        <v>769</v>
      </c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96" t="str">
        <f t="shared" ref="M770:M833" si="12">IF(COUNTA($D770:$J770)&gt;0,"x","")</f>
        <v/>
      </c>
    </row>
    <row r="771" spans="1:13" x14ac:dyDescent="0.35">
      <c r="A771" s="73">
        <v>770</v>
      </c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96" t="str">
        <f t="shared" si="12"/>
        <v/>
      </c>
    </row>
    <row r="772" spans="1:13" x14ac:dyDescent="0.35">
      <c r="A772" s="73">
        <v>771</v>
      </c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96" t="str">
        <f t="shared" si="12"/>
        <v/>
      </c>
    </row>
    <row r="773" spans="1:13" x14ac:dyDescent="0.35">
      <c r="A773" s="73">
        <v>772</v>
      </c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96" t="str">
        <f t="shared" si="12"/>
        <v/>
      </c>
    </row>
    <row r="774" spans="1:13" x14ac:dyDescent="0.35">
      <c r="A774" s="73">
        <v>773</v>
      </c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96" t="str">
        <f t="shared" si="12"/>
        <v/>
      </c>
    </row>
    <row r="775" spans="1:13" x14ac:dyDescent="0.35">
      <c r="A775" s="73">
        <v>774</v>
      </c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96" t="str">
        <f t="shared" si="12"/>
        <v/>
      </c>
    </row>
    <row r="776" spans="1:13" x14ac:dyDescent="0.35">
      <c r="A776" s="73">
        <v>775</v>
      </c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96" t="str">
        <f t="shared" si="12"/>
        <v/>
      </c>
    </row>
    <row r="777" spans="1:13" x14ac:dyDescent="0.35">
      <c r="A777" s="73">
        <v>776</v>
      </c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96" t="str">
        <f t="shared" si="12"/>
        <v/>
      </c>
    </row>
    <row r="778" spans="1:13" x14ac:dyDescent="0.35">
      <c r="A778" s="73">
        <v>777</v>
      </c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96" t="str">
        <f t="shared" si="12"/>
        <v/>
      </c>
    </row>
    <row r="779" spans="1:13" x14ac:dyDescent="0.35">
      <c r="A779" s="73">
        <v>778</v>
      </c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96" t="str">
        <f t="shared" si="12"/>
        <v/>
      </c>
    </row>
    <row r="780" spans="1:13" x14ac:dyDescent="0.35">
      <c r="A780" s="73">
        <v>779</v>
      </c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96" t="str">
        <f t="shared" si="12"/>
        <v/>
      </c>
    </row>
    <row r="781" spans="1:13" x14ac:dyDescent="0.35">
      <c r="A781" s="73">
        <v>780</v>
      </c>
      <c r="B781" s="73" t="s">
        <v>254</v>
      </c>
      <c r="C781" s="73" t="s">
        <v>752</v>
      </c>
      <c r="D781" s="73" t="s">
        <v>18</v>
      </c>
      <c r="E781" s="73"/>
      <c r="F781" s="73" t="s">
        <v>18</v>
      </c>
      <c r="G781" s="73"/>
      <c r="H781" s="73" t="s">
        <v>18</v>
      </c>
      <c r="I781" s="73"/>
      <c r="J781" s="73"/>
      <c r="K781" s="73" t="s">
        <v>73</v>
      </c>
      <c r="L781" s="73" t="s">
        <v>129</v>
      </c>
      <c r="M781" s="96" t="str">
        <f t="shared" si="12"/>
        <v>x</v>
      </c>
    </row>
    <row r="782" spans="1:13" x14ac:dyDescent="0.35">
      <c r="A782" s="73">
        <v>781</v>
      </c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96" t="str">
        <f t="shared" si="12"/>
        <v/>
      </c>
    </row>
    <row r="783" spans="1:13" x14ac:dyDescent="0.35">
      <c r="A783" s="73">
        <v>782</v>
      </c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96" t="str">
        <f t="shared" si="12"/>
        <v/>
      </c>
    </row>
    <row r="784" spans="1:13" x14ac:dyDescent="0.35">
      <c r="A784" s="73">
        <v>783</v>
      </c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96" t="str">
        <f t="shared" si="12"/>
        <v/>
      </c>
    </row>
    <row r="785" spans="1:13" x14ac:dyDescent="0.35">
      <c r="A785" s="73">
        <v>784</v>
      </c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96" t="str">
        <f t="shared" si="12"/>
        <v/>
      </c>
    </row>
    <row r="786" spans="1:13" x14ac:dyDescent="0.35">
      <c r="A786" s="73">
        <v>785</v>
      </c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96" t="str">
        <f t="shared" si="12"/>
        <v/>
      </c>
    </row>
    <row r="787" spans="1:13" x14ac:dyDescent="0.35">
      <c r="A787" s="73">
        <v>786</v>
      </c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96" t="str">
        <f t="shared" si="12"/>
        <v/>
      </c>
    </row>
    <row r="788" spans="1:13" x14ac:dyDescent="0.35">
      <c r="A788" s="73">
        <v>787</v>
      </c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96" t="str">
        <f t="shared" si="12"/>
        <v/>
      </c>
    </row>
    <row r="789" spans="1:13" x14ac:dyDescent="0.35">
      <c r="A789" s="73">
        <v>788</v>
      </c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96" t="str">
        <f t="shared" si="12"/>
        <v/>
      </c>
    </row>
    <row r="790" spans="1:13" x14ac:dyDescent="0.35">
      <c r="A790" s="73">
        <v>789</v>
      </c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96" t="str">
        <f t="shared" si="12"/>
        <v/>
      </c>
    </row>
    <row r="791" spans="1:13" x14ac:dyDescent="0.35">
      <c r="A791" s="73">
        <v>790</v>
      </c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96" t="str">
        <f t="shared" si="12"/>
        <v/>
      </c>
    </row>
    <row r="792" spans="1:13" x14ac:dyDescent="0.35">
      <c r="A792" s="73">
        <v>791</v>
      </c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96" t="str">
        <f t="shared" si="12"/>
        <v/>
      </c>
    </row>
    <row r="793" spans="1:13" x14ac:dyDescent="0.35">
      <c r="A793" s="73">
        <v>792</v>
      </c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96" t="str">
        <f t="shared" si="12"/>
        <v/>
      </c>
    </row>
    <row r="794" spans="1:13" x14ac:dyDescent="0.35">
      <c r="A794" s="73">
        <v>793</v>
      </c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96" t="str">
        <f t="shared" si="12"/>
        <v/>
      </c>
    </row>
    <row r="795" spans="1:13" x14ac:dyDescent="0.35">
      <c r="A795" s="73">
        <v>794</v>
      </c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96" t="str">
        <f t="shared" si="12"/>
        <v/>
      </c>
    </row>
    <row r="796" spans="1:13" x14ac:dyDescent="0.35">
      <c r="A796" s="73">
        <v>795</v>
      </c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96" t="str">
        <f t="shared" si="12"/>
        <v/>
      </c>
    </row>
    <row r="797" spans="1:13" x14ac:dyDescent="0.35">
      <c r="A797" s="73">
        <v>796</v>
      </c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96" t="str">
        <f t="shared" si="12"/>
        <v/>
      </c>
    </row>
    <row r="798" spans="1:13" x14ac:dyDescent="0.35">
      <c r="A798" s="73">
        <v>797</v>
      </c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96" t="str">
        <f t="shared" si="12"/>
        <v/>
      </c>
    </row>
    <row r="799" spans="1:13" x14ac:dyDescent="0.35">
      <c r="A799" s="73">
        <v>798</v>
      </c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96" t="str">
        <f t="shared" si="12"/>
        <v/>
      </c>
    </row>
    <row r="800" spans="1:13" x14ac:dyDescent="0.35">
      <c r="A800" s="73">
        <v>799</v>
      </c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96" t="str">
        <f t="shared" si="12"/>
        <v/>
      </c>
    </row>
    <row r="801" spans="1:13" x14ac:dyDescent="0.35">
      <c r="A801" s="73">
        <v>800</v>
      </c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96" t="str">
        <f t="shared" si="12"/>
        <v/>
      </c>
    </row>
    <row r="802" spans="1:13" x14ac:dyDescent="0.35">
      <c r="A802" s="73">
        <v>801</v>
      </c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96" t="str">
        <f t="shared" si="12"/>
        <v/>
      </c>
    </row>
    <row r="803" spans="1:13" x14ac:dyDescent="0.35">
      <c r="A803" s="73">
        <v>802</v>
      </c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96" t="str">
        <f t="shared" si="12"/>
        <v/>
      </c>
    </row>
    <row r="804" spans="1:13" x14ac:dyDescent="0.35">
      <c r="A804" s="73">
        <v>803</v>
      </c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96" t="str">
        <f t="shared" si="12"/>
        <v/>
      </c>
    </row>
    <row r="805" spans="1:13" x14ac:dyDescent="0.35">
      <c r="A805" s="73">
        <v>804</v>
      </c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96" t="str">
        <f t="shared" si="12"/>
        <v/>
      </c>
    </row>
    <row r="806" spans="1:13" x14ac:dyDescent="0.35">
      <c r="A806" s="73">
        <v>805</v>
      </c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96" t="str">
        <f t="shared" si="12"/>
        <v/>
      </c>
    </row>
    <row r="807" spans="1:13" x14ac:dyDescent="0.35">
      <c r="A807" s="73">
        <v>806</v>
      </c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96" t="str">
        <f t="shared" si="12"/>
        <v/>
      </c>
    </row>
    <row r="808" spans="1:13" x14ac:dyDescent="0.35">
      <c r="A808" s="73">
        <v>807</v>
      </c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96" t="str">
        <f t="shared" si="12"/>
        <v/>
      </c>
    </row>
    <row r="809" spans="1:13" x14ac:dyDescent="0.35">
      <c r="A809" s="73">
        <v>808</v>
      </c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96" t="str">
        <f t="shared" si="12"/>
        <v/>
      </c>
    </row>
    <row r="810" spans="1:13" x14ac:dyDescent="0.35">
      <c r="A810" s="73">
        <v>809</v>
      </c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96" t="str">
        <f t="shared" si="12"/>
        <v/>
      </c>
    </row>
    <row r="811" spans="1:13" x14ac:dyDescent="0.35">
      <c r="A811" s="73">
        <v>810</v>
      </c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96" t="str">
        <f t="shared" si="12"/>
        <v/>
      </c>
    </row>
    <row r="812" spans="1:13" x14ac:dyDescent="0.35">
      <c r="A812" s="73">
        <v>811</v>
      </c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96" t="str">
        <f t="shared" si="12"/>
        <v/>
      </c>
    </row>
    <row r="813" spans="1:13" x14ac:dyDescent="0.35">
      <c r="A813" s="73">
        <v>812</v>
      </c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96" t="str">
        <f t="shared" si="12"/>
        <v/>
      </c>
    </row>
    <row r="814" spans="1:13" x14ac:dyDescent="0.35">
      <c r="A814" s="73">
        <v>813</v>
      </c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96" t="str">
        <f t="shared" si="12"/>
        <v/>
      </c>
    </row>
    <row r="815" spans="1:13" x14ac:dyDescent="0.35">
      <c r="A815" s="73">
        <v>814</v>
      </c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96" t="str">
        <f t="shared" si="12"/>
        <v/>
      </c>
    </row>
    <row r="816" spans="1:13" x14ac:dyDescent="0.35">
      <c r="A816" s="73">
        <v>815</v>
      </c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96" t="str">
        <f t="shared" si="12"/>
        <v/>
      </c>
    </row>
    <row r="817" spans="1:13" x14ac:dyDescent="0.35">
      <c r="A817" s="73">
        <v>816</v>
      </c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96" t="str">
        <f t="shared" si="12"/>
        <v/>
      </c>
    </row>
    <row r="818" spans="1:13" x14ac:dyDescent="0.35">
      <c r="A818" s="73">
        <v>817</v>
      </c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96" t="str">
        <f t="shared" si="12"/>
        <v/>
      </c>
    </row>
    <row r="819" spans="1:13" x14ac:dyDescent="0.35">
      <c r="A819" s="73">
        <v>818</v>
      </c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96" t="str">
        <f t="shared" si="12"/>
        <v/>
      </c>
    </row>
    <row r="820" spans="1:13" x14ac:dyDescent="0.35">
      <c r="A820" s="73">
        <v>819</v>
      </c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96" t="str">
        <f t="shared" si="12"/>
        <v/>
      </c>
    </row>
    <row r="821" spans="1:13" x14ac:dyDescent="0.35">
      <c r="A821" s="73">
        <v>820</v>
      </c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96" t="str">
        <f t="shared" si="12"/>
        <v/>
      </c>
    </row>
    <row r="822" spans="1:13" x14ac:dyDescent="0.35">
      <c r="A822" s="73">
        <v>821</v>
      </c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96" t="str">
        <f t="shared" si="12"/>
        <v/>
      </c>
    </row>
    <row r="823" spans="1:13" x14ac:dyDescent="0.35">
      <c r="A823" s="73">
        <v>822</v>
      </c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96" t="str">
        <f t="shared" si="12"/>
        <v/>
      </c>
    </row>
    <row r="824" spans="1:13" x14ac:dyDescent="0.35">
      <c r="A824" s="73">
        <v>823</v>
      </c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96" t="str">
        <f t="shared" si="12"/>
        <v/>
      </c>
    </row>
    <row r="825" spans="1:13" x14ac:dyDescent="0.35">
      <c r="A825" s="73">
        <v>824</v>
      </c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96" t="str">
        <f t="shared" si="12"/>
        <v/>
      </c>
    </row>
    <row r="826" spans="1:13" x14ac:dyDescent="0.35">
      <c r="A826" s="73">
        <v>825</v>
      </c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96" t="str">
        <f t="shared" si="12"/>
        <v/>
      </c>
    </row>
    <row r="827" spans="1:13" x14ac:dyDescent="0.35">
      <c r="A827" s="73">
        <v>826</v>
      </c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96" t="str">
        <f t="shared" si="12"/>
        <v/>
      </c>
    </row>
    <row r="828" spans="1:13" x14ac:dyDescent="0.35">
      <c r="A828" s="73">
        <v>827</v>
      </c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96" t="str">
        <f t="shared" si="12"/>
        <v/>
      </c>
    </row>
    <row r="829" spans="1:13" x14ac:dyDescent="0.35">
      <c r="A829" s="73">
        <v>828</v>
      </c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96" t="str">
        <f t="shared" si="12"/>
        <v/>
      </c>
    </row>
    <row r="830" spans="1:13" x14ac:dyDescent="0.35">
      <c r="A830" s="73">
        <v>829</v>
      </c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96" t="str">
        <f t="shared" si="12"/>
        <v/>
      </c>
    </row>
    <row r="831" spans="1:13" x14ac:dyDescent="0.35">
      <c r="A831" s="73">
        <v>830</v>
      </c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96" t="str">
        <f t="shared" si="12"/>
        <v/>
      </c>
    </row>
    <row r="832" spans="1:13" x14ac:dyDescent="0.35">
      <c r="A832" s="73">
        <v>831</v>
      </c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96" t="str">
        <f t="shared" si="12"/>
        <v/>
      </c>
    </row>
    <row r="833" spans="1:13" x14ac:dyDescent="0.35">
      <c r="A833" s="73">
        <v>832</v>
      </c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96" t="str">
        <f t="shared" si="12"/>
        <v/>
      </c>
    </row>
    <row r="834" spans="1:13" x14ac:dyDescent="0.35">
      <c r="A834" s="73">
        <v>833</v>
      </c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96" t="str">
        <f t="shared" ref="M834:M897" si="13">IF(COUNTA($D834:$J834)&gt;0,"x","")</f>
        <v/>
      </c>
    </row>
    <row r="835" spans="1:13" x14ac:dyDescent="0.35">
      <c r="A835" s="73">
        <v>834</v>
      </c>
      <c r="B835" s="73" t="s">
        <v>255</v>
      </c>
      <c r="C835" s="73" t="s">
        <v>133</v>
      </c>
      <c r="D835" s="73" t="s">
        <v>18</v>
      </c>
      <c r="E835" s="73" t="s">
        <v>18</v>
      </c>
      <c r="F835" s="73" t="s">
        <v>18</v>
      </c>
      <c r="G835" s="73"/>
      <c r="H835" s="73" t="s">
        <v>18</v>
      </c>
      <c r="I835" s="73"/>
      <c r="J835" s="73"/>
      <c r="K835" s="73" t="s">
        <v>78</v>
      </c>
      <c r="L835" s="73" t="s">
        <v>129</v>
      </c>
      <c r="M835" s="96" t="str">
        <f t="shared" si="13"/>
        <v>x</v>
      </c>
    </row>
    <row r="836" spans="1:13" x14ac:dyDescent="0.35">
      <c r="A836" s="73">
        <v>835</v>
      </c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96" t="str">
        <f t="shared" si="13"/>
        <v/>
      </c>
    </row>
    <row r="837" spans="1:13" x14ac:dyDescent="0.35">
      <c r="A837" s="73">
        <v>836</v>
      </c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96" t="str">
        <f t="shared" si="13"/>
        <v/>
      </c>
    </row>
    <row r="838" spans="1:13" x14ac:dyDescent="0.35">
      <c r="A838" s="73">
        <v>837</v>
      </c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96" t="str">
        <f t="shared" si="13"/>
        <v/>
      </c>
    </row>
    <row r="839" spans="1:13" x14ac:dyDescent="0.35">
      <c r="A839" s="73">
        <v>838</v>
      </c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96" t="str">
        <f t="shared" si="13"/>
        <v/>
      </c>
    </row>
    <row r="840" spans="1:13" x14ac:dyDescent="0.35">
      <c r="A840" s="73">
        <v>839</v>
      </c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96" t="str">
        <f t="shared" si="13"/>
        <v/>
      </c>
    </row>
    <row r="841" spans="1:13" x14ac:dyDescent="0.35">
      <c r="A841" s="73">
        <v>840</v>
      </c>
      <c r="B841" s="73" t="s">
        <v>256</v>
      </c>
      <c r="C841" s="73" t="s">
        <v>752</v>
      </c>
      <c r="D841" s="73" t="s">
        <v>18</v>
      </c>
      <c r="E841" s="73"/>
      <c r="F841" s="73"/>
      <c r="G841" s="73"/>
      <c r="H841" s="73"/>
      <c r="I841" s="73"/>
      <c r="J841" s="73"/>
      <c r="K841" s="73" t="s">
        <v>78</v>
      </c>
      <c r="L841" s="73" t="s">
        <v>129</v>
      </c>
      <c r="M841" s="96" t="str">
        <f t="shared" si="13"/>
        <v>x</v>
      </c>
    </row>
    <row r="842" spans="1:13" x14ac:dyDescent="0.35">
      <c r="A842" s="73">
        <v>841</v>
      </c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96" t="str">
        <f t="shared" si="13"/>
        <v/>
      </c>
    </row>
    <row r="843" spans="1:13" x14ac:dyDescent="0.35">
      <c r="A843" s="73">
        <v>842</v>
      </c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96" t="str">
        <f t="shared" si="13"/>
        <v/>
      </c>
    </row>
    <row r="844" spans="1:13" x14ac:dyDescent="0.35">
      <c r="A844" s="73">
        <v>843</v>
      </c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96" t="str">
        <f t="shared" si="13"/>
        <v/>
      </c>
    </row>
    <row r="845" spans="1:13" x14ac:dyDescent="0.35">
      <c r="A845" s="73">
        <v>844</v>
      </c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96" t="str">
        <f t="shared" si="13"/>
        <v/>
      </c>
    </row>
    <row r="846" spans="1:13" x14ac:dyDescent="0.35">
      <c r="A846" s="73">
        <v>845</v>
      </c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96" t="str">
        <f t="shared" si="13"/>
        <v/>
      </c>
    </row>
    <row r="847" spans="1:13" x14ac:dyDescent="0.35">
      <c r="A847" s="73">
        <v>846</v>
      </c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96" t="str">
        <f t="shared" si="13"/>
        <v/>
      </c>
    </row>
    <row r="848" spans="1:13" x14ac:dyDescent="0.35">
      <c r="A848" s="73">
        <v>847</v>
      </c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96" t="str">
        <f t="shared" si="13"/>
        <v/>
      </c>
    </row>
    <row r="849" spans="1:13" x14ac:dyDescent="0.35">
      <c r="A849" s="73">
        <v>848</v>
      </c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96" t="str">
        <f t="shared" si="13"/>
        <v/>
      </c>
    </row>
    <row r="850" spans="1:13" x14ac:dyDescent="0.35">
      <c r="A850" s="73">
        <v>849</v>
      </c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96" t="str">
        <f t="shared" si="13"/>
        <v/>
      </c>
    </row>
    <row r="851" spans="1:13" x14ac:dyDescent="0.35">
      <c r="A851" s="73">
        <v>850</v>
      </c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96" t="str">
        <f t="shared" si="13"/>
        <v/>
      </c>
    </row>
    <row r="852" spans="1:13" x14ac:dyDescent="0.35">
      <c r="A852" s="73">
        <v>851</v>
      </c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96" t="str">
        <f t="shared" si="13"/>
        <v/>
      </c>
    </row>
    <row r="853" spans="1:13" x14ac:dyDescent="0.35">
      <c r="A853" s="73">
        <v>852</v>
      </c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96" t="str">
        <f t="shared" si="13"/>
        <v/>
      </c>
    </row>
    <row r="854" spans="1:13" x14ac:dyDescent="0.35">
      <c r="A854" s="73">
        <v>853</v>
      </c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96" t="str">
        <f t="shared" si="13"/>
        <v/>
      </c>
    </row>
    <row r="855" spans="1:13" x14ac:dyDescent="0.35">
      <c r="A855" s="73">
        <v>854</v>
      </c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96" t="str">
        <f t="shared" si="13"/>
        <v/>
      </c>
    </row>
    <row r="856" spans="1:13" x14ac:dyDescent="0.35">
      <c r="A856" s="73">
        <v>855</v>
      </c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96" t="str">
        <f t="shared" si="13"/>
        <v/>
      </c>
    </row>
    <row r="857" spans="1:13" x14ac:dyDescent="0.35">
      <c r="A857" s="73">
        <v>856</v>
      </c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96" t="str">
        <f t="shared" si="13"/>
        <v/>
      </c>
    </row>
    <row r="858" spans="1:13" x14ac:dyDescent="0.35">
      <c r="A858" s="73">
        <v>857</v>
      </c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96" t="str">
        <f t="shared" si="13"/>
        <v/>
      </c>
    </row>
    <row r="859" spans="1:13" x14ac:dyDescent="0.35">
      <c r="A859" s="73">
        <v>858</v>
      </c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96" t="str">
        <f t="shared" si="13"/>
        <v/>
      </c>
    </row>
    <row r="860" spans="1:13" x14ac:dyDescent="0.35">
      <c r="A860" s="73">
        <v>859</v>
      </c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96" t="str">
        <f t="shared" si="13"/>
        <v/>
      </c>
    </row>
    <row r="861" spans="1:13" x14ac:dyDescent="0.35">
      <c r="A861" s="73">
        <v>860</v>
      </c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96" t="str">
        <f t="shared" si="13"/>
        <v/>
      </c>
    </row>
    <row r="862" spans="1:13" x14ac:dyDescent="0.35">
      <c r="A862" s="73">
        <v>861</v>
      </c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96" t="str">
        <f t="shared" si="13"/>
        <v/>
      </c>
    </row>
    <row r="863" spans="1:13" x14ac:dyDescent="0.35">
      <c r="A863" s="73">
        <v>862</v>
      </c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96" t="str">
        <f t="shared" si="13"/>
        <v/>
      </c>
    </row>
    <row r="864" spans="1:13" x14ac:dyDescent="0.35">
      <c r="A864" s="73">
        <v>863</v>
      </c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96" t="str">
        <f t="shared" si="13"/>
        <v/>
      </c>
    </row>
    <row r="865" spans="1:13" x14ac:dyDescent="0.35">
      <c r="A865" s="73">
        <v>864</v>
      </c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96" t="str">
        <f t="shared" si="13"/>
        <v/>
      </c>
    </row>
    <row r="866" spans="1:13" x14ac:dyDescent="0.35">
      <c r="A866" s="73">
        <v>865</v>
      </c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96" t="str">
        <f t="shared" si="13"/>
        <v/>
      </c>
    </row>
    <row r="867" spans="1:13" x14ac:dyDescent="0.35">
      <c r="A867" s="73">
        <v>866</v>
      </c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96" t="str">
        <f t="shared" si="13"/>
        <v/>
      </c>
    </row>
    <row r="868" spans="1:13" x14ac:dyDescent="0.35">
      <c r="A868" s="73">
        <v>867</v>
      </c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96" t="str">
        <f t="shared" si="13"/>
        <v/>
      </c>
    </row>
    <row r="869" spans="1:13" x14ac:dyDescent="0.35">
      <c r="A869" s="73">
        <v>868</v>
      </c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96" t="str">
        <f t="shared" si="13"/>
        <v/>
      </c>
    </row>
    <row r="870" spans="1:13" x14ac:dyDescent="0.35">
      <c r="A870" s="73">
        <v>869</v>
      </c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96" t="str">
        <f t="shared" si="13"/>
        <v/>
      </c>
    </row>
    <row r="871" spans="1:13" x14ac:dyDescent="0.35">
      <c r="A871" s="73">
        <v>870</v>
      </c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96" t="str">
        <f t="shared" si="13"/>
        <v/>
      </c>
    </row>
    <row r="872" spans="1:13" x14ac:dyDescent="0.35">
      <c r="A872" s="73">
        <v>871</v>
      </c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96" t="str">
        <f t="shared" si="13"/>
        <v/>
      </c>
    </row>
    <row r="873" spans="1:13" x14ac:dyDescent="0.35">
      <c r="A873" s="73">
        <v>872</v>
      </c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96" t="str">
        <f t="shared" si="13"/>
        <v/>
      </c>
    </row>
    <row r="874" spans="1:13" x14ac:dyDescent="0.35">
      <c r="A874" s="73">
        <v>873</v>
      </c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96" t="str">
        <f t="shared" si="13"/>
        <v/>
      </c>
    </row>
    <row r="875" spans="1:13" x14ac:dyDescent="0.35">
      <c r="A875" s="73">
        <v>874</v>
      </c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96" t="str">
        <f t="shared" si="13"/>
        <v/>
      </c>
    </row>
    <row r="876" spans="1:13" x14ac:dyDescent="0.35">
      <c r="A876" s="73">
        <v>875</v>
      </c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96" t="str">
        <f t="shared" si="13"/>
        <v/>
      </c>
    </row>
    <row r="877" spans="1:13" x14ac:dyDescent="0.35">
      <c r="A877" s="73">
        <v>876</v>
      </c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96" t="str">
        <f t="shared" si="13"/>
        <v/>
      </c>
    </row>
    <row r="878" spans="1:13" x14ac:dyDescent="0.35">
      <c r="A878" s="73">
        <v>877</v>
      </c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96" t="str">
        <f t="shared" si="13"/>
        <v/>
      </c>
    </row>
    <row r="879" spans="1:13" x14ac:dyDescent="0.35">
      <c r="A879" s="73">
        <v>878</v>
      </c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96" t="str">
        <f t="shared" si="13"/>
        <v/>
      </c>
    </row>
    <row r="880" spans="1:13" x14ac:dyDescent="0.35">
      <c r="A880" s="73">
        <v>879</v>
      </c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96" t="str">
        <f t="shared" si="13"/>
        <v/>
      </c>
    </row>
    <row r="881" spans="1:13" x14ac:dyDescent="0.35">
      <c r="A881" s="73">
        <v>880</v>
      </c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96" t="str">
        <f t="shared" si="13"/>
        <v/>
      </c>
    </row>
    <row r="882" spans="1:13" x14ac:dyDescent="0.35">
      <c r="A882" s="73">
        <v>881</v>
      </c>
      <c r="B882" s="73" t="s">
        <v>257</v>
      </c>
      <c r="C882" s="73" t="s">
        <v>752</v>
      </c>
      <c r="D882" s="73" t="s">
        <v>18</v>
      </c>
      <c r="E882" s="73"/>
      <c r="F882" s="73"/>
      <c r="G882" s="73" t="s">
        <v>18</v>
      </c>
      <c r="H882" s="73"/>
      <c r="I882" s="73"/>
      <c r="J882" s="73"/>
      <c r="K882" s="73" t="s">
        <v>93</v>
      </c>
      <c r="L882" s="73" t="s">
        <v>129</v>
      </c>
      <c r="M882" s="96" t="str">
        <f t="shared" si="13"/>
        <v>x</v>
      </c>
    </row>
    <row r="883" spans="1:13" x14ac:dyDescent="0.35">
      <c r="A883" s="73">
        <v>882</v>
      </c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96" t="str">
        <f t="shared" si="13"/>
        <v/>
      </c>
    </row>
    <row r="884" spans="1:13" x14ac:dyDescent="0.35">
      <c r="A884" s="73">
        <v>883</v>
      </c>
      <c r="B884" s="73" t="s">
        <v>258</v>
      </c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96" t="str">
        <f t="shared" si="13"/>
        <v/>
      </c>
    </row>
    <row r="885" spans="1:13" x14ac:dyDescent="0.35">
      <c r="A885" s="73">
        <v>884</v>
      </c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96" t="str">
        <f t="shared" si="13"/>
        <v/>
      </c>
    </row>
    <row r="886" spans="1:13" x14ac:dyDescent="0.35">
      <c r="A886" s="73">
        <v>885</v>
      </c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96" t="str">
        <f t="shared" si="13"/>
        <v/>
      </c>
    </row>
    <row r="887" spans="1:13" x14ac:dyDescent="0.35">
      <c r="A887" s="73">
        <v>886</v>
      </c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96" t="str">
        <f t="shared" si="13"/>
        <v/>
      </c>
    </row>
    <row r="888" spans="1:13" x14ac:dyDescent="0.35">
      <c r="A888" s="73">
        <v>887</v>
      </c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96" t="str">
        <f t="shared" si="13"/>
        <v/>
      </c>
    </row>
    <row r="889" spans="1:13" x14ac:dyDescent="0.35">
      <c r="A889" s="73">
        <v>888</v>
      </c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96" t="str">
        <f t="shared" si="13"/>
        <v/>
      </c>
    </row>
    <row r="890" spans="1:13" x14ac:dyDescent="0.35">
      <c r="A890" s="73">
        <v>889</v>
      </c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96" t="str">
        <f t="shared" si="13"/>
        <v/>
      </c>
    </row>
    <row r="891" spans="1:13" x14ac:dyDescent="0.35">
      <c r="A891" s="73">
        <v>890</v>
      </c>
      <c r="B891" s="73" t="s">
        <v>259</v>
      </c>
      <c r="C891" s="73" t="s">
        <v>133</v>
      </c>
      <c r="D891" s="73" t="s">
        <v>18</v>
      </c>
      <c r="E891" s="73"/>
      <c r="F891" s="73"/>
      <c r="G891" s="73"/>
      <c r="H891" s="73" t="s">
        <v>18</v>
      </c>
      <c r="I891" s="73"/>
      <c r="J891" s="73"/>
      <c r="K891" s="73" t="s">
        <v>95</v>
      </c>
      <c r="L891" s="73" t="s">
        <v>137</v>
      </c>
      <c r="M891" s="96" t="str">
        <f t="shared" si="13"/>
        <v>x</v>
      </c>
    </row>
    <row r="892" spans="1:13" x14ac:dyDescent="0.35">
      <c r="A892" s="73">
        <v>891</v>
      </c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96" t="str">
        <f t="shared" si="13"/>
        <v/>
      </c>
    </row>
    <row r="893" spans="1:13" x14ac:dyDescent="0.35">
      <c r="A893" s="73">
        <v>892</v>
      </c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96" t="str">
        <f t="shared" si="13"/>
        <v/>
      </c>
    </row>
    <row r="894" spans="1:13" x14ac:dyDescent="0.35">
      <c r="A894" s="73">
        <v>893</v>
      </c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96" t="str">
        <f t="shared" si="13"/>
        <v/>
      </c>
    </row>
    <row r="895" spans="1:13" x14ac:dyDescent="0.35">
      <c r="A895" s="73">
        <v>894</v>
      </c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96" t="str">
        <f t="shared" si="13"/>
        <v/>
      </c>
    </row>
    <row r="896" spans="1:13" x14ac:dyDescent="0.35">
      <c r="A896" s="73">
        <v>895</v>
      </c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96" t="str">
        <f t="shared" si="13"/>
        <v/>
      </c>
    </row>
    <row r="897" spans="1:13" x14ac:dyDescent="0.35">
      <c r="A897" s="73">
        <v>896</v>
      </c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96" t="str">
        <f t="shared" si="13"/>
        <v/>
      </c>
    </row>
    <row r="898" spans="1:13" x14ac:dyDescent="0.35">
      <c r="A898" s="73">
        <v>897</v>
      </c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96" t="str">
        <f t="shared" ref="M898:M961" si="14">IF(COUNTA($D898:$J898)&gt;0,"x","")</f>
        <v/>
      </c>
    </row>
    <row r="899" spans="1:13" x14ac:dyDescent="0.35">
      <c r="A899" s="73">
        <v>898</v>
      </c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96" t="str">
        <f t="shared" si="14"/>
        <v/>
      </c>
    </row>
    <row r="900" spans="1:13" x14ac:dyDescent="0.35">
      <c r="A900" s="73">
        <v>899</v>
      </c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96" t="str">
        <f t="shared" si="14"/>
        <v/>
      </c>
    </row>
    <row r="901" spans="1:13" x14ac:dyDescent="0.35">
      <c r="A901" s="73">
        <v>900</v>
      </c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96" t="str">
        <f t="shared" si="14"/>
        <v/>
      </c>
    </row>
    <row r="902" spans="1:13" x14ac:dyDescent="0.35">
      <c r="A902" s="73">
        <v>901</v>
      </c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96" t="str">
        <f t="shared" si="14"/>
        <v/>
      </c>
    </row>
    <row r="903" spans="1:13" x14ac:dyDescent="0.35">
      <c r="A903" s="73">
        <v>902</v>
      </c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96" t="str">
        <f t="shared" si="14"/>
        <v/>
      </c>
    </row>
    <row r="904" spans="1:13" x14ac:dyDescent="0.35">
      <c r="A904" s="73">
        <v>903</v>
      </c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96" t="str">
        <f t="shared" si="14"/>
        <v/>
      </c>
    </row>
    <row r="905" spans="1:13" x14ac:dyDescent="0.35">
      <c r="A905" s="73">
        <v>904</v>
      </c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96" t="str">
        <f t="shared" si="14"/>
        <v/>
      </c>
    </row>
    <row r="906" spans="1:13" x14ac:dyDescent="0.35">
      <c r="A906" s="73">
        <v>905</v>
      </c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96" t="str">
        <f t="shared" si="14"/>
        <v/>
      </c>
    </row>
    <row r="907" spans="1:13" x14ac:dyDescent="0.35">
      <c r="A907" s="73">
        <v>906</v>
      </c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96" t="str">
        <f t="shared" si="14"/>
        <v/>
      </c>
    </row>
    <row r="908" spans="1:13" x14ac:dyDescent="0.35">
      <c r="A908" s="73">
        <v>907</v>
      </c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96" t="str">
        <f t="shared" si="14"/>
        <v/>
      </c>
    </row>
    <row r="909" spans="1:13" x14ac:dyDescent="0.35">
      <c r="A909" s="73">
        <v>908</v>
      </c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96" t="str">
        <f t="shared" si="14"/>
        <v/>
      </c>
    </row>
    <row r="910" spans="1:13" x14ac:dyDescent="0.35">
      <c r="A910" s="73">
        <v>909</v>
      </c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96" t="str">
        <f t="shared" si="14"/>
        <v/>
      </c>
    </row>
    <row r="911" spans="1:13" x14ac:dyDescent="0.35">
      <c r="A911" s="73">
        <v>910</v>
      </c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96" t="str">
        <f t="shared" si="14"/>
        <v/>
      </c>
    </row>
    <row r="912" spans="1:13" x14ac:dyDescent="0.35">
      <c r="A912" s="73">
        <v>911</v>
      </c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96" t="str">
        <f t="shared" si="14"/>
        <v/>
      </c>
    </row>
    <row r="913" spans="1:13" x14ac:dyDescent="0.35">
      <c r="A913" s="73">
        <v>912</v>
      </c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96" t="str">
        <f t="shared" si="14"/>
        <v/>
      </c>
    </row>
    <row r="914" spans="1:13" x14ac:dyDescent="0.35">
      <c r="A914" s="73">
        <v>913</v>
      </c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96" t="str">
        <f t="shared" si="14"/>
        <v/>
      </c>
    </row>
    <row r="915" spans="1:13" x14ac:dyDescent="0.35">
      <c r="A915" s="73">
        <v>914</v>
      </c>
      <c r="B915" s="73" t="s">
        <v>260</v>
      </c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96" t="str">
        <f t="shared" si="14"/>
        <v/>
      </c>
    </row>
    <row r="916" spans="1:13" x14ac:dyDescent="0.35">
      <c r="A916" s="73">
        <v>915</v>
      </c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96" t="str">
        <f t="shared" si="14"/>
        <v/>
      </c>
    </row>
    <row r="917" spans="1:13" x14ac:dyDescent="0.35">
      <c r="A917" s="73">
        <v>916</v>
      </c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96" t="str">
        <f t="shared" si="14"/>
        <v/>
      </c>
    </row>
    <row r="918" spans="1:13" x14ac:dyDescent="0.35">
      <c r="A918" s="73">
        <v>917</v>
      </c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96" t="str">
        <f t="shared" si="14"/>
        <v/>
      </c>
    </row>
    <row r="919" spans="1:13" x14ac:dyDescent="0.35">
      <c r="A919" s="73">
        <v>918</v>
      </c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96" t="str">
        <f t="shared" si="14"/>
        <v/>
      </c>
    </row>
    <row r="920" spans="1:13" x14ac:dyDescent="0.35">
      <c r="A920" s="73">
        <v>919</v>
      </c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96" t="str">
        <f t="shared" si="14"/>
        <v/>
      </c>
    </row>
    <row r="921" spans="1:13" x14ac:dyDescent="0.35">
      <c r="A921" s="73">
        <v>920</v>
      </c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96" t="str">
        <f t="shared" si="14"/>
        <v/>
      </c>
    </row>
    <row r="922" spans="1:13" x14ac:dyDescent="0.35">
      <c r="A922" s="73">
        <v>921</v>
      </c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96" t="str">
        <f t="shared" si="14"/>
        <v/>
      </c>
    </row>
    <row r="923" spans="1:13" x14ac:dyDescent="0.35">
      <c r="A923" s="73">
        <v>922</v>
      </c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96" t="str">
        <f t="shared" si="14"/>
        <v/>
      </c>
    </row>
    <row r="924" spans="1:13" x14ac:dyDescent="0.35">
      <c r="A924" s="73">
        <v>923</v>
      </c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96" t="str">
        <f t="shared" si="14"/>
        <v/>
      </c>
    </row>
    <row r="925" spans="1:13" x14ac:dyDescent="0.35">
      <c r="A925" s="73">
        <v>924</v>
      </c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96" t="str">
        <f t="shared" si="14"/>
        <v/>
      </c>
    </row>
    <row r="926" spans="1:13" x14ac:dyDescent="0.35">
      <c r="A926" s="73">
        <v>925</v>
      </c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96" t="str">
        <f t="shared" si="14"/>
        <v/>
      </c>
    </row>
    <row r="927" spans="1:13" x14ac:dyDescent="0.35">
      <c r="A927" s="73">
        <v>926</v>
      </c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96" t="str">
        <f t="shared" si="14"/>
        <v/>
      </c>
    </row>
    <row r="928" spans="1:13" x14ac:dyDescent="0.35">
      <c r="A928" s="73">
        <v>927</v>
      </c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96" t="str">
        <f t="shared" si="14"/>
        <v/>
      </c>
    </row>
    <row r="929" spans="1:13" x14ac:dyDescent="0.35">
      <c r="A929" s="73">
        <v>928</v>
      </c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96" t="str">
        <f t="shared" si="14"/>
        <v/>
      </c>
    </row>
    <row r="930" spans="1:13" x14ac:dyDescent="0.35">
      <c r="A930" s="73">
        <v>929</v>
      </c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96" t="str">
        <f t="shared" si="14"/>
        <v/>
      </c>
    </row>
    <row r="931" spans="1:13" x14ac:dyDescent="0.35">
      <c r="A931" s="73">
        <v>930</v>
      </c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96" t="str">
        <f t="shared" si="14"/>
        <v/>
      </c>
    </row>
    <row r="932" spans="1:13" x14ac:dyDescent="0.35">
      <c r="A932" s="73">
        <v>931</v>
      </c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96" t="str">
        <f t="shared" si="14"/>
        <v/>
      </c>
    </row>
    <row r="933" spans="1:13" x14ac:dyDescent="0.35">
      <c r="A933" s="73">
        <v>932</v>
      </c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96" t="str">
        <f t="shared" si="14"/>
        <v/>
      </c>
    </row>
    <row r="934" spans="1:13" x14ac:dyDescent="0.35">
      <c r="A934" s="73">
        <v>933</v>
      </c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96" t="str">
        <f t="shared" si="14"/>
        <v/>
      </c>
    </row>
    <row r="935" spans="1:13" x14ac:dyDescent="0.35">
      <c r="A935" s="73">
        <v>934</v>
      </c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96" t="str">
        <f t="shared" si="14"/>
        <v/>
      </c>
    </row>
    <row r="936" spans="1:13" x14ac:dyDescent="0.35">
      <c r="A936" s="73">
        <v>935</v>
      </c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96" t="str">
        <f t="shared" si="14"/>
        <v/>
      </c>
    </row>
    <row r="937" spans="1:13" x14ac:dyDescent="0.35">
      <c r="A937" s="73">
        <v>936</v>
      </c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96" t="str">
        <f t="shared" si="14"/>
        <v/>
      </c>
    </row>
    <row r="938" spans="1:13" x14ac:dyDescent="0.35">
      <c r="A938" s="73">
        <v>937</v>
      </c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96" t="str">
        <f t="shared" si="14"/>
        <v/>
      </c>
    </row>
    <row r="939" spans="1:13" x14ac:dyDescent="0.35">
      <c r="A939" s="73">
        <v>938</v>
      </c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96" t="str">
        <f t="shared" si="14"/>
        <v/>
      </c>
    </row>
    <row r="940" spans="1:13" x14ac:dyDescent="0.35">
      <c r="A940" s="73">
        <v>939</v>
      </c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96" t="str">
        <f t="shared" si="14"/>
        <v/>
      </c>
    </row>
    <row r="941" spans="1:13" x14ac:dyDescent="0.35">
      <c r="A941" s="73">
        <v>940</v>
      </c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96" t="str">
        <f t="shared" si="14"/>
        <v/>
      </c>
    </row>
    <row r="942" spans="1:13" x14ac:dyDescent="0.35">
      <c r="A942" s="73">
        <v>941</v>
      </c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96" t="str">
        <f t="shared" si="14"/>
        <v/>
      </c>
    </row>
    <row r="943" spans="1:13" x14ac:dyDescent="0.35">
      <c r="A943" s="73">
        <v>942</v>
      </c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96" t="str">
        <f t="shared" si="14"/>
        <v/>
      </c>
    </row>
    <row r="944" spans="1:13" x14ac:dyDescent="0.35">
      <c r="A944" s="73">
        <v>943</v>
      </c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96" t="str">
        <f t="shared" si="14"/>
        <v/>
      </c>
    </row>
    <row r="945" spans="1:13" x14ac:dyDescent="0.35">
      <c r="A945" s="73">
        <v>944</v>
      </c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96" t="str">
        <f t="shared" si="14"/>
        <v/>
      </c>
    </row>
    <row r="946" spans="1:13" x14ac:dyDescent="0.35">
      <c r="A946" s="73">
        <v>945</v>
      </c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96" t="str">
        <f t="shared" si="14"/>
        <v/>
      </c>
    </row>
    <row r="947" spans="1:13" x14ac:dyDescent="0.35">
      <c r="A947" s="73">
        <v>946</v>
      </c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96" t="str">
        <f t="shared" si="14"/>
        <v/>
      </c>
    </row>
    <row r="948" spans="1:13" x14ac:dyDescent="0.35">
      <c r="A948" s="73">
        <v>947</v>
      </c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96" t="str">
        <f t="shared" si="14"/>
        <v/>
      </c>
    </row>
    <row r="949" spans="1:13" x14ac:dyDescent="0.35">
      <c r="A949" s="73">
        <v>948</v>
      </c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96" t="str">
        <f t="shared" si="14"/>
        <v/>
      </c>
    </row>
    <row r="950" spans="1:13" x14ac:dyDescent="0.35">
      <c r="A950" s="73">
        <v>949</v>
      </c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96" t="str">
        <f t="shared" si="14"/>
        <v/>
      </c>
    </row>
    <row r="951" spans="1:13" x14ac:dyDescent="0.35">
      <c r="A951" s="73">
        <v>950</v>
      </c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96" t="str">
        <f t="shared" si="14"/>
        <v/>
      </c>
    </row>
    <row r="952" spans="1:13" x14ac:dyDescent="0.35">
      <c r="A952" s="73">
        <v>951</v>
      </c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96" t="str">
        <f t="shared" si="14"/>
        <v/>
      </c>
    </row>
    <row r="953" spans="1:13" x14ac:dyDescent="0.35">
      <c r="A953" s="73">
        <v>952</v>
      </c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96" t="str">
        <f t="shared" si="14"/>
        <v/>
      </c>
    </row>
    <row r="954" spans="1:13" x14ac:dyDescent="0.35">
      <c r="A954" s="73">
        <v>953</v>
      </c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96" t="str">
        <f t="shared" si="14"/>
        <v/>
      </c>
    </row>
    <row r="955" spans="1:13" x14ac:dyDescent="0.35">
      <c r="A955" s="73">
        <v>954</v>
      </c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96" t="str">
        <f t="shared" si="14"/>
        <v/>
      </c>
    </row>
    <row r="956" spans="1:13" x14ac:dyDescent="0.35">
      <c r="A956" s="73">
        <v>955</v>
      </c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96" t="str">
        <f t="shared" si="14"/>
        <v/>
      </c>
    </row>
    <row r="957" spans="1:13" x14ac:dyDescent="0.35">
      <c r="A957" s="73">
        <v>956</v>
      </c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96" t="str">
        <f t="shared" si="14"/>
        <v/>
      </c>
    </row>
    <row r="958" spans="1:13" x14ac:dyDescent="0.35">
      <c r="A958" s="73">
        <v>957</v>
      </c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96" t="str">
        <f t="shared" si="14"/>
        <v/>
      </c>
    </row>
    <row r="959" spans="1:13" x14ac:dyDescent="0.35">
      <c r="A959" s="73">
        <v>958</v>
      </c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96" t="str">
        <f t="shared" si="14"/>
        <v/>
      </c>
    </row>
    <row r="960" spans="1:13" x14ac:dyDescent="0.35">
      <c r="A960" s="73">
        <v>959</v>
      </c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96" t="str">
        <f t="shared" si="14"/>
        <v/>
      </c>
    </row>
    <row r="961" spans="1:13" x14ac:dyDescent="0.35">
      <c r="A961" s="73">
        <v>960</v>
      </c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96" t="str">
        <f t="shared" si="14"/>
        <v/>
      </c>
    </row>
    <row r="962" spans="1:13" x14ac:dyDescent="0.35">
      <c r="A962" s="73">
        <v>961</v>
      </c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96" t="str">
        <f t="shared" ref="M962:M1025" si="15">IF(COUNTA($D962:$J962)&gt;0,"x","")</f>
        <v/>
      </c>
    </row>
    <row r="963" spans="1:13" x14ac:dyDescent="0.35">
      <c r="A963" s="73">
        <v>962</v>
      </c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96" t="str">
        <f t="shared" si="15"/>
        <v/>
      </c>
    </row>
    <row r="964" spans="1:13" x14ac:dyDescent="0.35">
      <c r="A964" s="73">
        <v>963</v>
      </c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96" t="str">
        <f t="shared" si="15"/>
        <v/>
      </c>
    </row>
    <row r="965" spans="1:13" x14ac:dyDescent="0.35">
      <c r="A965" s="73">
        <v>964</v>
      </c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96" t="str">
        <f t="shared" si="15"/>
        <v/>
      </c>
    </row>
    <row r="966" spans="1:13" x14ac:dyDescent="0.35">
      <c r="A966" s="73">
        <v>965</v>
      </c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96" t="str">
        <f t="shared" si="15"/>
        <v/>
      </c>
    </row>
    <row r="967" spans="1:13" x14ac:dyDescent="0.35">
      <c r="A967" s="73">
        <v>966</v>
      </c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96" t="str">
        <f t="shared" si="15"/>
        <v/>
      </c>
    </row>
    <row r="968" spans="1:13" x14ac:dyDescent="0.35">
      <c r="A968" s="73">
        <v>967</v>
      </c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96" t="str">
        <f t="shared" si="15"/>
        <v/>
      </c>
    </row>
    <row r="969" spans="1:13" x14ac:dyDescent="0.35">
      <c r="A969" s="73">
        <v>968</v>
      </c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96" t="str">
        <f t="shared" si="15"/>
        <v/>
      </c>
    </row>
    <row r="970" spans="1:13" x14ac:dyDescent="0.35">
      <c r="A970" s="73">
        <v>969</v>
      </c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96" t="str">
        <f t="shared" si="15"/>
        <v/>
      </c>
    </row>
    <row r="971" spans="1:13" x14ac:dyDescent="0.35">
      <c r="A971" s="73">
        <v>970</v>
      </c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96" t="str">
        <f t="shared" si="15"/>
        <v/>
      </c>
    </row>
    <row r="972" spans="1:13" x14ac:dyDescent="0.35">
      <c r="A972" s="73">
        <v>971</v>
      </c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96" t="str">
        <f t="shared" si="15"/>
        <v/>
      </c>
    </row>
    <row r="973" spans="1:13" x14ac:dyDescent="0.35">
      <c r="A973" s="73">
        <v>972</v>
      </c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96" t="str">
        <f t="shared" si="15"/>
        <v/>
      </c>
    </row>
    <row r="974" spans="1:13" x14ac:dyDescent="0.35">
      <c r="A974" s="73">
        <v>973</v>
      </c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96" t="str">
        <f t="shared" si="15"/>
        <v/>
      </c>
    </row>
    <row r="975" spans="1:13" x14ac:dyDescent="0.35">
      <c r="A975" s="73">
        <v>974</v>
      </c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96" t="str">
        <f t="shared" si="15"/>
        <v/>
      </c>
    </row>
    <row r="976" spans="1:13" x14ac:dyDescent="0.35">
      <c r="A976" s="73">
        <v>975</v>
      </c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96" t="str">
        <f t="shared" si="15"/>
        <v/>
      </c>
    </row>
    <row r="977" spans="1:13" x14ac:dyDescent="0.35">
      <c r="A977" s="73">
        <v>976</v>
      </c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96" t="str">
        <f t="shared" si="15"/>
        <v/>
      </c>
    </row>
    <row r="978" spans="1:13" x14ac:dyDescent="0.35">
      <c r="A978" s="73">
        <v>977</v>
      </c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96" t="str">
        <f t="shared" si="15"/>
        <v/>
      </c>
    </row>
    <row r="979" spans="1:13" x14ac:dyDescent="0.35">
      <c r="A979" s="73">
        <v>978</v>
      </c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96" t="str">
        <f t="shared" si="15"/>
        <v/>
      </c>
    </row>
    <row r="980" spans="1:13" x14ac:dyDescent="0.35">
      <c r="A980" s="73">
        <v>979</v>
      </c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96" t="str">
        <f t="shared" si="15"/>
        <v/>
      </c>
    </row>
    <row r="981" spans="1:13" x14ac:dyDescent="0.35">
      <c r="A981" s="73">
        <v>980</v>
      </c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96" t="str">
        <f t="shared" si="15"/>
        <v/>
      </c>
    </row>
    <row r="982" spans="1:13" x14ac:dyDescent="0.35">
      <c r="A982" s="73">
        <v>981</v>
      </c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96" t="str">
        <f t="shared" si="15"/>
        <v/>
      </c>
    </row>
    <row r="983" spans="1:13" x14ac:dyDescent="0.35">
      <c r="A983" s="73">
        <v>982</v>
      </c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96" t="str">
        <f t="shared" si="15"/>
        <v/>
      </c>
    </row>
    <row r="984" spans="1:13" x14ac:dyDescent="0.35">
      <c r="A984" s="73">
        <v>983</v>
      </c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96" t="str">
        <f t="shared" si="15"/>
        <v/>
      </c>
    </row>
    <row r="985" spans="1:13" x14ac:dyDescent="0.35">
      <c r="A985" s="73">
        <v>984</v>
      </c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96" t="str">
        <f t="shared" si="15"/>
        <v/>
      </c>
    </row>
    <row r="986" spans="1:13" x14ac:dyDescent="0.35">
      <c r="A986" s="73">
        <v>985</v>
      </c>
      <c r="B986" s="73" t="s">
        <v>261</v>
      </c>
      <c r="C986" s="73" t="s">
        <v>752</v>
      </c>
      <c r="D986" s="73"/>
      <c r="E986" s="73"/>
      <c r="F986" s="73"/>
      <c r="G986" s="73"/>
      <c r="H986" s="73"/>
      <c r="I986" s="73"/>
      <c r="J986" s="73"/>
      <c r="K986" s="73"/>
      <c r="L986" s="73"/>
      <c r="M986" s="96" t="str">
        <f t="shared" si="15"/>
        <v/>
      </c>
    </row>
    <row r="987" spans="1:13" x14ac:dyDescent="0.35">
      <c r="A987" s="73">
        <v>986</v>
      </c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96" t="str">
        <f t="shared" si="15"/>
        <v/>
      </c>
    </row>
    <row r="988" spans="1:13" x14ac:dyDescent="0.35">
      <c r="A988" s="73">
        <v>987</v>
      </c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96" t="str">
        <f t="shared" si="15"/>
        <v/>
      </c>
    </row>
    <row r="989" spans="1:13" x14ac:dyDescent="0.35">
      <c r="A989" s="73">
        <v>988</v>
      </c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96" t="str">
        <f t="shared" si="15"/>
        <v/>
      </c>
    </row>
    <row r="990" spans="1:13" x14ac:dyDescent="0.35">
      <c r="A990" s="73">
        <v>989</v>
      </c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96" t="str">
        <f t="shared" si="15"/>
        <v/>
      </c>
    </row>
    <row r="991" spans="1:13" x14ac:dyDescent="0.35">
      <c r="A991" s="73">
        <v>990</v>
      </c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96" t="str">
        <f t="shared" si="15"/>
        <v/>
      </c>
    </row>
    <row r="992" spans="1:13" x14ac:dyDescent="0.35">
      <c r="A992" s="73">
        <v>991</v>
      </c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96" t="str">
        <f t="shared" si="15"/>
        <v/>
      </c>
    </row>
    <row r="993" spans="1:13" x14ac:dyDescent="0.35">
      <c r="A993" s="73">
        <v>992</v>
      </c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96" t="str">
        <f t="shared" si="15"/>
        <v/>
      </c>
    </row>
    <row r="994" spans="1:13" x14ac:dyDescent="0.35">
      <c r="A994" s="73">
        <v>993</v>
      </c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96" t="str">
        <f t="shared" si="15"/>
        <v/>
      </c>
    </row>
    <row r="995" spans="1:13" x14ac:dyDescent="0.35">
      <c r="A995" s="73">
        <v>994</v>
      </c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96" t="str">
        <f t="shared" si="15"/>
        <v/>
      </c>
    </row>
    <row r="996" spans="1:13" x14ac:dyDescent="0.35">
      <c r="A996" s="73">
        <v>995</v>
      </c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96" t="str">
        <f t="shared" si="15"/>
        <v/>
      </c>
    </row>
    <row r="997" spans="1:13" x14ac:dyDescent="0.35">
      <c r="A997" s="73">
        <v>996</v>
      </c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96" t="str">
        <f t="shared" si="15"/>
        <v/>
      </c>
    </row>
    <row r="998" spans="1:13" x14ac:dyDescent="0.35">
      <c r="A998" s="73">
        <v>997</v>
      </c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96" t="str">
        <f t="shared" si="15"/>
        <v/>
      </c>
    </row>
    <row r="999" spans="1:13" x14ac:dyDescent="0.35">
      <c r="A999" s="73">
        <v>998</v>
      </c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96" t="str">
        <f t="shared" si="15"/>
        <v/>
      </c>
    </row>
    <row r="1000" spans="1:13" x14ac:dyDescent="0.35">
      <c r="A1000" s="73">
        <v>999</v>
      </c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96" t="str">
        <f t="shared" si="15"/>
        <v/>
      </c>
    </row>
    <row r="1001" spans="1:13" x14ac:dyDescent="0.35">
      <c r="A1001" s="73">
        <v>1000</v>
      </c>
      <c r="B1001" s="73"/>
      <c r="C1001" s="73"/>
      <c r="D1001" s="73"/>
      <c r="E1001" s="73"/>
      <c r="F1001" s="73"/>
      <c r="G1001" s="73"/>
      <c r="H1001" s="73"/>
      <c r="I1001" s="73"/>
      <c r="J1001" s="73"/>
      <c r="K1001" s="73"/>
      <c r="L1001" s="73"/>
      <c r="M1001" s="96" t="str">
        <f t="shared" si="15"/>
        <v/>
      </c>
    </row>
    <row r="1002" spans="1:13" x14ac:dyDescent="0.35">
      <c r="A1002" s="73">
        <v>1001</v>
      </c>
      <c r="B1002" s="73" t="s">
        <v>262</v>
      </c>
      <c r="C1002" s="73" t="s">
        <v>133</v>
      </c>
      <c r="D1002" s="73" t="s">
        <v>18</v>
      </c>
      <c r="E1002" s="73"/>
      <c r="F1002" s="73"/>
      <c r="G1002" s="73"/>
      <c r="H1002" s="73" t="s">
        <v>18</v>
      </c>
      <c r="I1002" s="73"/>
      <c r="J1002" s="73"/>
      <c r="K1002" s="73" t="s">
        <v>78</v>
      </c>
      <c r="L1002" s="73" t="s">
        <v>132</v>
      </c>
      <c r="M1002" s="96" t="str">
        <f t="shared" si="15"/>
        <v>x</v>
      </c>
    </row>
    <row r="1003" spans="1:13" x14ac:dyDescent="0.35">
      <c r="A1003" s="73">
        <v>1002</v>
      </c>
      <c r="B1003" s="73"/>
      <c r="C1003" s="73"/>
      <c r="D1003" s="73"/>
      <c r="E1003" s="73"/>
      <c r="F1003" s="73"/>
      <c r="G1003" s="73"/>
      <c r="H1003" s="73"/>
      <c r="I1003" s="73"/>
      <c r="J1003" s="73"/>
      <c r="K1003" s="73"/>
      <c r="L1003" s="73"/>
      <c r="M1003" s="96" t="str">
        <f t="shared" si="15"/>
        <v/>
      </c>
    </row>
    <row r="1004" spans="1:13" x14ac:dyDescent="0.35">
      <c r="A1004" s="73">
        <v>1003</v>
      </c>
      <c r="B1004" s="73"/>
      <c r="C1004" s="73"/>
      <c r="D1004" s="73"/>
      <c r="E1004" s="73"/>
      <c r="F1004" s="73"/>
      <c r="G1004" s="73"/>
      <c r="H1004" s="73"/>
      <c r="I1004" s="73"/>
      <c r="J1004" s="73"/>
      <c r="K1004" s="73"/>
      <c r="L1004" s="73"/>
      <c r="M1004" s="96" t="str">
        <f t="shared" si="15"/>
        <v/>
      </c>
    </row>
    <row r="1005" spans="1:13" x14ac:dyDescent="0.35">
      <c r="A1005" s="73">
        <v>1004</v>
      </c>
      <c r="B1005" s="73"/>
      <c r="C1005" s="73"/>
      <c r="D1005" s="73"/>
      <c r="E1005" s="73"/>
      <c r="F1005" s="73"/>
      <c r="G1005" s="73"/>
      <c r="H1005" s="73"/>
      <c r="I1005" s="73"/>
      <c r="J1005" s="73"/>
      <c r="K1005" s="73"/>
      <c r="L1005" s="73"/>
      <c r="M1005" s="96" t="str">
        <f t="shared" si="15"/>
        <v/>
      </c>
    </row>
    <row r="1006" spans="1:13" x14ac:dyDescent="0.35">
      <c r="A1006" s="73">
        <v>1005</v>
      </c>
      <c r="B1006" s="73"/>
      <c r="C1006" s="73"/>
      <c r="D1006" s="73"/>
      <c r="E1006" s="73"/>
      <c r="F1006" s="73"/>
      <c r="G1006" s="73"/>
      <c r="H1006" s="73"/>
      <c r="I1006" s="73"/>
      <c r="J1006" s="73"/>
      <c r="K1006" s="73"/>
      <c r="L1006" s="73"/>
      <c r="M1006" s="96" t="str">
        <f t="shared" si="15"/>
        <v/>
      </c>
    </row>
    <row r="1007" spans="1:13" x14ac:dyDescent="0.35">
      <c r="A1007" s="73">
        <v>1006</v>
      </c>
      <c r="B1007" s="73"/>
      <c r="C1007" s="73"/>
      <c r="D1007" s="73"/>
      <c r="E1007" s="73"/>
      <c r="F1007" s="73"/>
      <c r="G1007" s="73"/>
      <c r="H1007" s="73"/>
      <c r="I1007" s="73"/>
      <c r="J1007" s="73"/>
      <c r="K1007" s="73"/>
      <c r="L1007" s="73"/>
      <c r="M1007" s="96" t="str">
        <f t="shared" si="15"/>
        <v/>
      </c>
    </row>
    <row r="1008" spans="1:13" x14ac:dyDescent="0.35">
      <c r="A1008" s="73">
        <v>1007</v>
      </c>
      <c r="B1008" s="73"/>
      <c r="C1008" s="73"/>
      <c r="D1008" s="73"/>
      <c r="E1008" s="73"/>
      <c r="F1008" s="73"/>
      <c r="G1008" s="73"/>
      <c r="H1008" s="73"/>
      <c r="I1008" s="73"/>
      <c r="J1008" s="73"/>
      <c r="K1008" s="73"/>
      <c r="L1008" s="73"/>
      <c r="M1008" s="96" t="str">
        <f t="shared" si="15"/>
        <v/>
      </c>
    </row>
    <row r="1009" spans="1:13" x14ac:dyDescent="0.35">
      <c r="A1009" s="73">
        <v>1008</v>
      </c>
      <c r="B1009" s="73"/>
      <c r="C1009" s="73"/>
      <c r="D1009" s="73"/>
      <c r="E1009" s="73"/>
      <c r="F1009" s="73"/>
      <c r="G1009" s="73"/>
      <c r="H1009" s="73"/>
      <c r="I1009" s="73"/>
      <c r="J1009" s="73"/>
      <c r="K1009" s="73"/>
      <c r="L1009" s="73"/>
      <c r="M1009" s="96" t="str">
        <f t="shared" si="15"/>
        <v/>
      </c>
    </row>
    <row r="1010" spans="1:13" x14ac:dyDescent="0.35">
      <c r="A1010" s="73">
        <v>1009</v>
      </c>
      <c r="B1010" s="73"/>
      <c r="C1010" s="73"/>
      <c r="D1010" s="73"/>
      <c r="E1010" s="73"/>
      <c r="F1010" s="73"/>
      <c r="G1010" s="73"/>
      <c r="H1010" s="73"/>
      <c r="I1010" s="73"/>
      <c r="J1010" s="73"/>
      <c r="K1010" s="73"/>
      <c r="L1010" s="73"/>
      <c r="M1010" s="96" t="str">
        <f t="shared" si="15"/>
        <v/>
      </c>
    </row>
    <row r="1011" spans="1:13" x14ac:dyDescent="0.35">
      <c r="A1011" s="73">
        <v>1010</v>
      </c>
      <c r="B1011" s="73"/>
      <c r="C1011" s="73"/>
      <c r="D1011" s="73"/>
      <c r="E1011" s="73"/>
      <c r="F1011" s="73"/>
      <c r="G1011" s="73"/>
      <c r="H1011" s="73"/>
      <c r="I1011" s="73"/>
      <c r="J1011" s="73"/>
      <c r="K1011" s="73"/>
      <c r="L1011" s="73"/>
      <c r="M1011" s="96" t="str">
        <f t="shared" si="15"/>
        <v/>
      </c>
    </row>
    <row r="1012" spans="1:13" x14ac:dyDescent="0.35">
      <c r="A1012" s="73">
        <v>1011</v>
      </c>
      <c r="B1012" s="73"/>
      <c r="C1012" s="73"/>
      <c r="D1012" s="73"/>
      <c r="E1012" s="73"/>
      <c r="F1012" s="73"/>
      <c r="G1012" s="73"/>
      <c r="H1012" s="73"/>
      <c r="I1012" s="73"/>
      <c r="J1012" s="73"/>
      <c r="K1012" s="73"/>
      <c r="L1012" s="73"/>
      <c r="M1012" s="96" t="str">
        <f t="shared" si="15"/>
        <v/>
      </c>
    </row>
    <row r="1013" spans="1:13" x14ac:dyDescent="0.35">
      <c r="A1013" s="73">
        <v>1012</v>
      </c>
      <c r="B1013" s="73"/>
      <c r="C1013" s="73"/>
      <c r="D1013" s="73"/>
      <c r="E1013" s="73"/>
      <c r="F1013" s="73"/>
      <c r="G1013" s="73"/>
      <c r="H1013" s="73"/>
      <c r="I1013" s="73"/>
      <c r="J1013" s="73"/>
      <c r="K1013" s="73"/>
      <c r="L1013" s="73"/>
      <c r="M1013" s="96" t="str">
        <f t="shared" si="15"/>
        <v/>
      </c>
    </row>
    <row r="1014" spans="1:13" x14ac:dyDescent="0.35">
      <c r="A1014" s="73">
        <v>1013</v>
      </c>
      <c r="B1014" s="73"/>
      <c r="C1014" s="73"/>
      <c r="D1014" s="73"/>
      <c r="E1014" s="73"/>
      <c r="F1014" s="73"/>
      <c r="G1014" s="73"/>
      <c r="H1014" s="73"/>
      <c r="I1014" s="73"/>
      <c r="J1014" s="73"/>
      <c r="K1014" s="73"/>
      <c r="L1014" s="73"/>
      <c r="M1014" s="96" t="str">
        <f t="shared" si="15"/>
        <v/>
      </c>
    </row>
    <row r="1015" spans="1:13" x14ac:dyDescent="0.35">
      <c r="A1015" s="73">
        <v>1014</v>
      </c>
      <c r="B1015" s="73"/>
      <c r="C1015" s="73"/>
      <c r="D1015" s="73"/>
      <c r="E1015" s="73"/>
      <c r="F1015" s="73"/>
      <c r="G1015" s="73"/>
      <c r="H1015" s="73"/>
      <c r="I1015" s="73"/>
      <c r="J1015" s="73"/>
      <c r="K1015" s="73"/>
      <c r="L1015" s="73"/>
      <c r="M1015" s="96" t="str">
        <f t="shared" si="15"/>
        <v/>
      </c>
    </row>
    <row r="1016" spans="1:13" x14ac:dyDescent="0.35">
      <c r="A1016" s="73">
        <v>1015</v>
      </c>
      <c r="B1016" s="73"/>
      <c r="C1016" s="73"/>
      <c r="D1016" s="73"/>
      <c r="E1016" s="73"/>
      <c r="F1016" s="73"/>
      <c r="G1016" s="73"/>
      <c r="H1016" s="73"/>
      <c r="I1016" s="73"/>
      <c r="J1016" s="73"/>
      <c r="K1016" s="73"/>
      <c r="L1016" s="73"/>
      <c r="M1016" s="96" t="str">
        <f t="shared" si="15"/>
        <v/>
      </c>
    </row>
    <row r="1017" spans="1:13" x14ac:dyDescent="0.35">
      <c r="A1017" s="73">
        <v>1016</v>
      </c>
      <c r="B1017" s="73"/>
      <c r="C1017" s="73"/>
      <c r="D1017" s="73"/>
      <c r="E1017" s="73"/>
      <c r="F1017" s="73"/>
      <c r="G1017" s="73"/>
      <c r="H1017" s="73"/>
      <c r="I1017" s="73"/>
      <c r="J1017" s="73"/>
      <c r="K1017" s="73"/>
      <c r="L1017" s="73"/>
      <c r="M1017" s="96" t="str">
        <f t="shared" si="15"/>
        <v/>
      </c>
    </row>
    <row r="1018" spans="1:13" x14ac:dyDescent="0.35">
      <c r="A1018" s="73">
        <v>1017</v>
      </c>
      <c r="B1018" s="73"/>
      <c r="C1018" s="73"/>
      <c r="D1018" s="73"/>
      <c r="E1018" s="73"/>
      <c r="F1018" s="73"/>
      <c r="G1018" s="73"/>
      <c r="H1018" s="73"/>
      <c r="I1018" s="73"/>
      <c r="J1018" s="73"/>
      <c r="K1018" s="73"/>
      <c r="L1018" s="73"/>
      <c r="M1018" s="96" t="str">
        <f t="shared" si="15"/>
        <v/>
      </c>
    </row>
    <row r="1019" spans="1:13" x14ac:dyDescent="0.35">
      <c r="A1019" s="73">
        <v>1018</v>
      </c>
      <c r="B1019" s="73"/>
      <c r="C1019" s="73"/>
      <c r="D1019" s="73"/>
      <c r="E1019" s="73"/>
      <c r="F1019" s="73"/>
      <c r="G1019" s="73"/>
      <c r="H1019" s="73"/>
      <c r="I1019" s="73"/>
      <c r="J1019" s="73"/>
      <c r="K1019" s="73"/>
      <c r="L1019" s="73"/>
      <c r="M1019" s="96" t="str">
        <f t="shared" si="15"/>
        <v/>
      </c>
    </row>
    <row r="1020" spans="1:13" x14ac:dyDescent="0.35">
      <c r="A1020" s="73">
        <v>1019</v>
      </c>
      <c r="B1020" s="73"/>
      <c r="C1020" s="73"/>
      <c r="D1020" s="73"/>
      <c r="E1020" s="73"/>
      <c r="F1020" s="73"/>
      <c r="G1020" s="73"/>
      <c r="H1020" s="73"/>
      <c r="I1020" s="73"/>
      <c r="J1020" s="73"/>
      <c r="K1020" s="73"/>
      <c r="L1020" s="73"/>
      <c r="M1020" s="96" t="str">
        <f t="shared" si="15"/>
        <v/>
      </c>
    </row>
    <row r="1021" spans="1:13" x14ac:dyDescent="0.35">
      <c r="A1021" s="73">
        <v>1020</v>
      </c>
      <c r="B1021" s="73"/>
      <c r="C1021" s="73"/>
      <c r="D1021" s="73"/>
      <c r="E1021" s="73"/>
      <c r="F1021" s="73"/>
      <c r="G1021" s="73"/>
      <c r="H1021" s="73"/>
      <c r="I1021" s="73"/>
      <c r="J1021" s="73"/>
      <c r="K1021" s="73"/>
      <c r="L1021" s="73"/>
      <c r="M1021" s="96" t="str">
        <f t="shared" si="15"/>
        <v/>
      </c>
    </row>
    <row r="1022" spans="1:13" x14ac:dyDescent="0.35">
      <c r="A1022" s="73">
        <v>1021</v>
      </c>
      <c r="B1022" s="73"/>
      <c r="C1022" s="73"/>
      <c r="D1022" s="73"/>
      <c r="E1022" s="73"/>
      <c r="F1022" s="73"/>
      <c r="G1022" s="73"/>
      <c r="H1022" s="73"/>
      <c r="I1022" s="73"/>
      <c r="J1022" s="73"/>
      <c r="K1022" s="73"/>
      <c r="L1022" s="73"/>
      <c r="M1022" s="96" t="str">
        <f t="shared" si="15"/>
        <v/>
      </c>
    </row>
    <row r="1023" spans="1:13" x14ac:dyDescent="0.35">
      <c r="A1023" s="73">
        <v>1022</v>
      </c>
      <c r="B1023" s="73"/>
      <c r="C1023" s="73"/>
      <c r="D1023" s="73"/>
      <c r="E1023" s="73"/>
      <c r="F1023" s="73"/>
      <c r="G1023" s="73"/>
      <c r="H1023" s="73"/>
      <c r="I1023" s="73"/>
      <c r="J1023" s="73"/>
      <c r="K1023" s="73"/>
      <c r="L1023" s="73"/>
      <c r="M1023" s="96" t="str">
        <f t="shared" si="15"/>
        <v/>
      </c>
    </row>
    <row r="1024" spans="1:13" x14ac:dyDescent="0.35">
      <c r="A1024" s="73">
        <v>1023</v>
      </c>
      <c r="B1024" s="73"/>
      <c r="C1024" s="73"/>
      <c r="D1024" s="73"/>
      <c r="E1024" s="73"/>
      <c r="F1024" s="73"/>
      <c r="G1024" s="73"/>
      <c r="H1024" s="73"/>
      <c r="I1024" s="73"/>
      <c r="J1024" s="73"/>
      <c r="K1024" s="73"/>
      <c r="L1024" s="73"/>
      <c r="M1024" s="96" t="str">
        <f t="shared" si="15"/>
        <v/>
      </c>
    </row>
    <row r="1025" spans="1:13" x14ac:dyDescent="0.35">
      <c r="A1025" s="73">
        <v>1024</v>
      </c>
      <c r="B1025" s="73"/>
      <c r="C1025" s="73"/>
      <c r="D1025" s="73"/>
      <c r="E1025" s="73"/>
      <c r="F1025" s="73"/>
      <c r="G1025" s="73"/>
      <c r="H1025" s="73"/>
      <c r="I1025" s="73"/>
      <c r="J1025" s="73"/>
      <c r="K1025" s="73"/>
      <c r="L1025" s="73"/>
      <c r="M1025" s="96" t="str">
        <f t="shared" si="15"/>
        <v/>
      </c>
    </row>
    <row r="1026" spans="1:13" x14ac:dyDescent="0.35">
      <c r="A1026" s="73">
        <v>1025</v>
      </c>
      <c r="B1026" s="73"/>
      <c r="C1026" s="73"/>
      <c r="D1026" s="73"/>
      <c r="E1026" s="73"/>
      <c r="F1026" s="73"/>
      <c r="G1026" s="73"/>
      <c r="H1026" s="73"/>
      <c r="I1026" s="73"/>
      <c r="J1026" s="73"/>
      <c r="K1026" s="73"/>
      <c r="L1026" s="73"/>
      <c r="M1026" s="96" t="str">
        <f t="shared" ref="M1026:M1089" si="16">IF(COUNTA($D1026:$J1026)&gt;0,"x","")</f>
        <v/>
      </c>
    </row>
    <row r="1027" spans="1:13" x14ac:dyDescent="0.35">
      <c r="A1027" s="73">
        <v>1026</v>
      </c>
      <c r="B1027" s="73"/>
      <c r="C1027" s="73"/>
      <c r="D1027" s="73"/>
      <c r="E1027" s="73"/>
      <c r="F1027" s="73"/>
      <c r="G1027" s="73"/>
      <c r="H1027" s="73"/>
      <c r="I1027" s="73"/>
      <c r="J1027" s="73"/>
      <c r="K1027" s="73"/>
      <c r="L1027" s="73"/>
      <c r="M1027" s="96" t="str">
        <f t="shared" si="16"/>
        <v/>
      </c>
    </row>
    <row r="1028" spans="1:13" x14ac:dyDescent="0.35">
      <c r="A1028" s="73">
        <v>1027</v>
      </c>
      <c r="B1028" s="73"/>
      <c r="C1028" s="73"/>
      <c r="D1028" s="73"/>
      <c r="E1028" s="73"/>
      <c r="F1028" s="73"/>
      <c r="G1028" s="73"/>
      <c r="H1028" s="73"/>
      <c r="I1028" s="73"/>
      <c r="J1028" s="73"/>
      <c r="K1028" s="73"/>
      <c r="L1028" s="73"/>
      <c r="M1028" s="96" t="str">
        <f t="shared" si="16"/>
        <v/>
      </c>
    </row>
    <row r="1029" spans="1:13" x14ac:dyDescent="0.35">
      <c r="A1029" s="73">
        <v>1028</v>
      </c>
      <c r="B1029" s="73"/>
      <c r="C1029" s="73"/>
      <c r="D1029" s="73"/>
      <c r="E1029" s="73"/>
      <c r="F1029" s="73"/>
      <c r="G1029" s="73"/>
      <c r="H1029" s="73"/>
      <c r="I1029" s="73"/>
      <c r="J1029" s="73"/>
      <c r="K1029" s="73"/>
      <c r="L1029" s="73"/>
      <c r="M1029" s="96" t="str">
        <f t="shared" si="16"/>
        <v/>
      </c>
    </row>
    <row r="1030" spans="1:13" x14ac:dyDescent="0.35">
      <c r="A1030" s="73">
        <v>1029</v>
      </c>
      <c r="B1030" s="73"/>
      <c r="C1030" s="73"/>
      <c r="D1030" s="73"/>
      <c r="E1030" s="73"/>
      <c r="F1030" s="73"/>
      <c r="G1030" s="73"/>
      <c r="H1030" s="73"/>
      <c r="I1030" s="73"/>
      <c r="J1030" s="73"/>
      <c r="K1030" s="73"/>
      <c r="L1030" s="73"/>
      <c r="M1030" s="96" t="str">
        <f t="shared" si="16"/>
        <v/>
      </c>
    </row>
    <row r="1031" spans="1:13" x14ac:dyDescent="0.35">
      <c r="A1031" s="73">
        <v>1030</v>
      </c>
      <c r="B1031" s="73"/>
      <c r="C1031" s="73"/>
      <c r="D1031" s="73"/>
      <c r="E1031" s="73"/>
      <c r="F1031" s="73"/>
      <c r="G1031" s="73"/>
      <c r="H1031" s="73"/>
      <c r="I1031" s="73"/>
      <c r="J1031" s="73"/>
      <c r="K1031" s="73"/>
      <c r="L1031" s="73"/>
      <c r="M1031" s="96" t="str">
        <f t="shared" si="16"/>
        <v/>
      </c>
    </row>
    <row r="1032" spans="1:13" x14ac:dyDescent="0.35">
      <c r="A1032" s="73">
        <v>1031</v>
      </c>
      <c r="B1032" s="73"/>
      <c r="C1032" s="73"/>
      <c r="D1032" s="73"/>
      <c r="E1032" s="73"/>
      <c r="F1032" s="73"/>
      <c r="G1032" s="73"/>
      <c r="H1032" s="73"/>
      <c r="I1032" s="73"/>
      <c r="J1032" s="73"/>
      <c r="K1032" s="73"/>
      <c r="L1032" s="73"/>
      <c r="M1032" s="96" t="str">
        <f t="shared" si="16"/>
        <v/>
      </c>
    </row>
    <row r="1033" spans="1:13" x14ac:dyDescent="0.35">
      <c r="A1033" s="73">
        <v>1032</v>
      </c>
      <c r="B1033" s="73"/>
      <c r="C1033" s="73"/>
      <c r="D1033" s="73"/>
      <c r="E1033" s="73"/>
      <c r="F1033" s="73"/>
      <c r="G1033" s="73"/>
      <c r="H1033" s="73"/>
      <c r="I1033" s="73"/>
      <c r="J1033" s="73"/>
      <c r="K1033" s="73"/>
      <c r="L1033" s="73"/>
      <c r="M1033" s="96" t="str">
        <f t="shared" si="16"/>
        <v/>
      </c>
    </row>
    <row r="1034" spans="1:13" x14ac:dyDescent="0.35">
      <c r="A1034" s="73">
        <v>1033</v>
      </c>
      <c r="B1034" s="73"/>
      <c r="C1034" s="73"/>
      <c r="D1034" s="73"/>
      <c r="E1034" s="73"/>
      <c r="F1034" s="73"/>
      <c r="G1034" s="73"/>
      <c r="H1034" s="73"/>
      <c r="I1034" s="73"/>
      <c r="J1034" s="73"/>
      <c r="K1034" s="73"/>
      <c r="L1034" s="73"/>
      <c r="M1034" s="96" t="str">
        <f t="shared" si="16"/>
        <v/>
      </c>
    </row>
    <row r="1035" spans="1:13" x14ac:dyDescent="0.35">
      <c r="A1035" s="73">
        <v>1034</v>
      </c>
      <c r="B1035" s="73"/>
      <c r="C1035" s="73"/>
      <c r="D1035" s="73"/>
      <c r="E1035" s="73"/>
      <c r="F1035" s="73"/>
      <c r="G1035" s="73"/>
      <c r="H1035" s="73"/>
      <c r="I1035" s="73"/>
      <c r="J1035" s="73"/>
      <c r="K1035" s="73"/>
      <c r="L1035" s="73"/>
      <c r="M1035" s="96" t="str">
        <f t="shared" si="16"/>
        <v/>
      </c>
    </row>
    <row r="1036" spans="1:13" x14ac:dyDescent="0.35">
      <c r="A1036" s="73">
        <v>1035</v>
      </c>
      <c r="B1036" s="73"/>
      <c r="C1036" s="73"/>
      <c r="D1036" s="73"/>
      <c r="E1036" s="73"/>
      <c r="F1036" s="73"/>
      <c r="G1036" s="73"/>
      <c r="H1036" s="73"/>
      <c r="I1036" s="73"/>
      <c r="J1036" s="73"/>
      <c r="K1036" s="73"/>
      <c r="L1036" s="73"/>
      <c r="M1036" s="96" t="str">
        <f t="shared" si="16"/>
        <v/>
      </c>
    </row>
    <row r="1037" spans="1:13" x14ac:dyDescent="0.35">
      <c r="A1037" s="73">
        <v>1036</v>
      </c>
      <c r="B1037" s="73"/>
      <c r="C1037" s="73"/>
      <c r="D1037" s="73"/>
      <c r="E1037" s="73"/>
      <c r="F1037" s="73"/>
      <c r="G1037" s="73"/>
      <c r="H1037" s="73"/>
      <c r="I1037" s="73"/>
      <c r="J1037" s="73"/>
      <c r="K1037" s="73"/>
      <c r="L1037" s="73"/>
      <c r="M1037" s="96" t="str">
        <f t="shared" si="16"/>
        <v/>
      </c>
    </row>
    <row r="1038" spans="1:13" x14ac:dyDescent="0.35">
      <c r="A1038" s="73">
        <v>1037</v>
      </c>
      <c r="B1038" s="73"/>
      <c r="C1038" s="73"/>
      <c r="D1038" s="73"/>
      <c r="E1038" s="73"/>
      <c r="F1038" s="73"/>
      <c r="G1038" s="73"/>
      <c r="H1038" s="73"/>
      <c r="I1038" s="73"/>
      <c r="J1038" s="73"/>
      <c r="K1038" s="73"/>
      <c r="L1038" s="73"/>
      <c r="M1038" s="96" t="str">
        <f t="shared" si="16"/>
        <v/>
      </c>
    </row>
    <row r="1039" spans="1:13" x14ac:dyDescent="0.35">
      <c r="A1039" s="73">
        <v>1038</v>
      </c>
      <c r="B1039" s="73"/>
      <c r="C1039" s="73"/>
      <c r="D1039" s="73"/>
      <c r="E1039" s="73"/>
      <c r="F1039" s="73"/>
      <c r="G1039" s="73"/>
      <c r="H1039" s="73"/>
      <c r="I1039" s="73"/>
      <c r="J1039" s="73"/>
      <c r="K1039" s="73"/>
      <c r="L1039" s="73"/>
      <c r="M1039" s="96" t="str">
        <f t="shared" si="16"/>
        <v/>
      </c>
    </row>
    <row r="1040" spans="1:13" x14ac:dyDescent="0.35">
      <c r="A1040" s="73">
        <v>1039</v>
      </c>
      <c r="B1040" s="73"/>
      <c r="C1040" s="73"/>
      <c r="D1040" s="73"/>
      <c r="E1040" s="73"/>
      <c r="F1040" s="73"/>
      <c r="G1040" s="73"/>
      <c r="H1040" s="73"/>
      <c r="I1040" s="73"/>
      <c r="J1040" s="73"/>
      <c r="K1040" s="73"/>
      <c r="L1040" s="73"/>
      <c r="M1040" s="96" t="str">
        <f t="shared" si="16"/>
        <v/>
      </c>
    </row>
    <row r="1041" spans="1:13" x14ac:dyDescent="0.35">
      <c r="A1041" s="73">
        <v>1040</v>
      </c>
      <c r="B1041" s="73"/>
      <c r="C1041" s="73"/>
      <c r="D1041" s="73"/>
      <c r="E1041" s="73"/>
      <c r="F1041" s="73"/>
      <c r="G1041" s="73"/>
      <c r="H1041" s="73"/>
      <c r="I1041" s="73"/>
      <c r="J1041" s="73"/>
      <c r="K1041" s="73"/>
      <c r="L1041" s="73"/>
      <c r="M1041" s="96" t="str">
        <f t="shared" si="16"/>
        <v/>
      </c>
    </row>
    <row r="1042" spans="1:13" x14ac:dyDescent="0.35">
      <c r="A1042" s="73">
        <v>1041</v>
      </c>
      <c r="B1042" s="73"/>
      <c r="C1042" s="73"/>
      <c r="D1042" s="73"/>
      <c r="E1042" s="73"/>
      <c r="F1042" s="73"/>
      <c r="G1042" s="73"/>
      <c r="H1042" s="73"/>
      <c r="I1042" s="73"/>
      <c r="J1042" s="73"/>
      <c r="K1042" s="73"/>
      <c r="L1042" s="73"/>
      <c r="M1042" s="96" t="str">
        <f t="shared" si="16"/>
        <v/>
      </c>
    </row>
    <row r="1043" spans="1:13" x14ac:dyDescent="0.35">
      <c r="A1043" s="73">
        <v>1042</v>
      </c>
      <c r="B1043" s="73"/>
      <c r="C1043" s="73"/>
      <c r="D1043" s="73"/>
      <c r="E1043" s="73"/>
      <c r="F1043" s="73"/>
      <c r="G1043" s="73"/>
      <c r="H1043" s="73"/>
      <c r="I1043" s="73"/>
      <c r="J1043" s="73"/>
      <c r="K1043" s="73"/>
      <c r="L1043" s="73"/>
      <c r="M1043" s="96" t="str">
        <f t="shared" si="16"/>
        <v/>
      </c>
    </row>
    <row r="1044" spans="1:13" x14ac:dyDescent="0.35">
      <c r="A1044" s="73">
        <v>1043</v>
      </c>
      <c r="B1044" s="73"/>
      <c r="C1044" s="73"/>
      <c r="D1044" s="73"/>
      <c r="E1044" s="73"/>
      <c r="F1044" s="73"/>
      <c r="G1044" s="73"/>
      <c r="H1044" s="73"/>
      <c r="I1044" s="73"/>
      <c r="J1044" s="73"/>
      <c r="K1044" s="73"/>
      <c r="L1044" s="73"/>
      <c r="M1044" s="96" t="str">
        <f t="shared" si="16"/>
        <v/>
      </c>
    </row>
    <row r="1045" spans="1:13" x14ac:dyDescent="0.35">
      <c r="A1045" s="73">
        <v>1044</v>
      </c>
      <c r="B1045" s="73"/>
      <c r="C1045" s="73"/>
      <c r="D1045" s="73"/>
      <c r="E1045" s="73"/>
      <c r="F1045" s="73"/>
      <c r="G1045" s="73"/>
      <c r="H1045" s="73"/>
      <c r="I1045" s="73"/>
      <c r="J1045" s="73"/>
      <c r="K1045" s="73"/>
      <c r="L1045" s="73"/>
      <c r="M1045" s="96" t="str">
        <f t="shared" si="16"/>
        <v/>
      </c>
    </row>
    <row r="1046" spans="1:13" x14ac:dyDescent="0.35">
      <c r="A1046" s="73">
        <v>1045</v>
      </c>
      <c r="B1046" s="73"/>
      <c r="C1046" s="73"/>
      <c r="D1046" s="73"/>
      <c r="E1046" s="73"/>
      <c r="F1046" s="73"/>
      <c r="G1046" s="73"/>
      <c r="H1046" s="73"/>
      <c r="I1046" s="73"/>
      <c r="J1046" s="73"/>
      <c r="K1046" s="73"/>
      <c r="L1046" s="73"/>
      <c r="M1046" s="96" t="str">
        <f t="shared" si="16"/>
        <v/>
      </c>
    </row>
    <row r="1047" spans="1:13" x14ac:dyDescent="0.35">
      <c r="A1047" s="73">
        <v>1046</v>
      </c>
      <c r="B1047" s="73"/>
      <c r="C1047" s="73"/>
      <c r="D1047" s="73"/>
      <c r="E1047" s="73"/>
      <c r="F1047" s="73"/>
      <c r="G1047" s="73"/>
      <c r="H1047" s="73"/>
      <c r="I1047" s="73"/>
      <c r="J1047" s="73"/>
      <c r="K1047" s="73"/>
      <c r="L1047" s="73"/>
      <c r="M1047" s="96" t="str">
        <f t="shared" si="16"/>
        <v/>
      </c>
    </row>
    <row r="1048" spans="1:13" x14ac:dyDescent="0.35">
      <c r="A1048" s="73">
        <v>1047</v>
      </c>
      <c r="B1048" s="73" t="s">
        <v>263</v>
      </c>
      <c r="C1048" s="73"/>
      <c r="D1048" s="73"/>
      <c r="E1048" s="73"/>
      <c r="F1048" s="73"/>
      <c r="G1048" s="73"/>
      <c r="H1048" s="73"/>
      <c r="I1048" s="73"/>
      <c r="J1048" s="73"/>
      <c r="K1048" s="73"/>
      <c r="L1048" s="73"/>
      <c r="M1048" s="96" t="str">
        <f t="shared" si="16"/>
        <v/>
      </c>
    </row>
    <row r="1049" spans="1:13" x14ac:dyDescent="0.35">
      <c r="A1049" s="73">
        <v>1048</v>
      </c>
      <c r="B1049" s="73"/>
      <c r="C1049" s="73"/>
      <c r="D1049" s="73"/>
      <c r="E1049" s="73"/>
      <c r="F1049" s="73"/>
      <c r="G1049" s="73"/>
      <c r="H1049" s="73"/>
      <c r="I1049" s="73"/>
      <c r="J1049" s="73"/>
      <c r="K1049" s="73"/>
      <c r="L1049" s="73"/>
      <c r="M1049" s="96" t="str">
        <f t="shared" si="16"/>
        <v/>
      </c>
    </row>
    <row r="1050" spans="1:13" x14ac:dyDescent="0.35">
      <c r="A1050" s="73">
        <v>1049</v>
      </c>
      <c r="B1050" s="73"/>
      <c r="C1050" s="73"/>
      <c r="D1050" s="73"/>
      <c r="E1050" s="73"/>
      <c r="F1050" s="73"/>
      <c r="G1050" s="73"/>
      <c r="H1050" s="73"/>
      <c r="I1050" s="73"/>
      <c r="J1050" s="73"/>
      <c r="K1050" s="73"/>
      <c r="L1050" s="73"/>
      <c r="M1050" s="96" t="str">
        <f t="shared" si="16"/>
        <v/>
      </c>
    </row>
    <row r="1051" spans="1:13" x14ac:dyDescent="0.35">
      <c r="A1051" s="73">
        <v>1050</v>
      </c>
      <c r="B1051" s="73"/>
      <c r="C1051" s="73"/>
      <c r="D1051" s="73"/>
      <c r="E1051" s="73"/>
      <c r="F1051" s="73"/>
      <c r="G1051" s="73"/>
      <c r="H1051" s="73"/>
      <c r="I1051" s="73"/>
      <c r="J1051" s="73"/>
      <c r="K1051" s="73"/>
      <c r="L1051" s="73"/>
      <c r="M1051" s="96" t="str">
        <f t="shared" si="16"/>
        <v/>
      </c>
    </row>
    <row r="1052" spans="1:13" x14ac:dyDescent="0.35">
      <c r="A1052" s="73">
        <v>1051</v>
      </c>
      <c r="B1052" s="73"/>
      <c r="C1052" s="73"/>
      <c r="D1052" s="73"/>
      <c r="E1052" s="73"/>
      <c r="F1052" s="73"/>
      <c r="G1052" s="73"/>
      <c r="H1052" s="73"/>
      <c r="I1052" s="73"/>
      <c r="J1052" s="73"/>
      <c r="K1052" s="73"/>
      <c r="L1052" s="73"/>
      <c r="M1052" s="96" t="str">
        <f t="shared" si="16"/>
        <v/>
      </c>
    </row>
    <row r="1053" spans="1:13" x14ac:dyDescent="0.35">
      <c r="A1053" s="73">
        <v>1052</v>
      </c>
      <c r="B1053" s="73" t="s">
        <v>264</v>
      </c>
      <c r="C1053" s="73" t="s">
        <v>752</v>
      </c>
      <c r="D1053" s="73" t="s">
        <v>18</v>
      </c>
      <c r="E1053" s="73"/>
      <c r="F1053" s="73"/>
      <c r="G1053" s="73"/>
      <c r="H1053" s="73" t="s">
        <v>18</v>
      </c>
      <c r="I1053" s="73"/>
      <c r="J1053" s="73"/>
      <c r="K1053" s="73" t="s">
        <v>95</v>
      </c>
      <c r="L1053" s="73" t="s">
        <v>137</v>
      </c>
      <c r="M1053" s="96" t="str">
        <f t="shared" si="16"/>
        <v>x</v>
      </c>
    </row>
    <row r="1054" spans="1:13" x14ac:dyDescent="0.35">
      <c r="A1054" s="73">
        <v>1053</v>
      </c>
      <c r="B1054" s="73"/>
      <c r="C1054" s="73"/>
      <c r="D1054" s="73"/>
      <c r="E1054" s="73"/>
      <c r="F1054" s="73"/>
      <c r="G1054" s="73"/>
      <c r="H1054" s="73"/>
      <c r="I1054" s="73"/>
      <c r="J1054" s="73"/>
      <c r="K1054" s="73"/>
      <c r="L1054" s="73"/>
      <c r="M1054" s="96" t="str">
        <f t="shared" si="16"/>
        <v/>
      </c>
    </row>
    <row r="1055" spans="1:13" x14ac:dyDescent="0.35">
      <c r="A1055" s="73">
        <v>1054</v>
      </c>
      <c r="B1055" s="73"/>
      <c r="C1055" s="73"/>
      <c r="D1055" s="73"/>
      <c r="E1055" s="73"/>
      <c r="F1055" s="73"/>
      <c r="G1055" s="73"/>
      <c r="H1055" s="73"/>
      <c r="I1055" s="73"/>
      <c r="J1055" s="73"/>
      <c r="K1055" s="73"/>
      <c r="L1055" s="73"/>
      <c r="M1055" s="96" t="str">
        <f t="shared" si="16"/>
        <v/>
      </c>
    </row>
    <row r="1056" spans="1:13" x14ac:dyDescent="0.35">
      <c r="A1056" s="73">
        <v>1055</v>
      </c>
      <c r="B1056" s="73"/>
      <c r="C1056" s="73"/>
      <c r="D1056" s="73"/>
      <c r="E1056" s="73"/>
      <c r="F1056" s="73"/>
      <c r="G1056" s="73"/>
      <c r="H1056" s="73"/>
      <c r="I1056" s="73"/>
      <c r="J1056" s="73"/>
      <c r="K1056" s="73"/>
      <c r="L1056" s="73"/>
      <c r="M1056" s="96" t="str">
        <f t="shared" si="16"/>
        <v/>
      </c>
    </row>
    <row r="1057" spans="1:13" x14ac:dyDescent="0.35">
      <c r="A1057" s="73">
        <v>1056</v>
      </c>
      <c r="B1057" s="73"/>
      <c r="C1057" s="73"/>
      <c r="D1057" s="73"/>
      <c r="E1057" s="73"/>
      <c r="F1057" s="73"/>
      <c r="G1057" s="73"/>
      <c r="H1057" s="73"/>
      <c r="I1057" s="73"/>
      <c r="J1057" s="73"/>
      <c r="K1057" s="73"/>
      <c r="L1057" s="73"/>
      <c r="M1057" s="96" t="str">
        <f t="shared" si="16"/>
        <v/>
      </c>
    </row>
    <row r="1058" spans="1:13" x14ac:dyDescent="0.35">
      <c r="A1058" s="73">
        <v>1057</v>
      </c>
      <c r="B1058" s="73"/>
      <c r="C1058" s="73"/>
      <c r="D1058" s="73"/>
      <c r="E1058" s="73"/>
      <c r="F1058" s="73"/>
      <c r="G1058" s="73"/>
      <c r="H1058" s="73"/>
      <c r="I1058" s="73"/>
      <c r="J1058" s="73"/>
      <c r="K1058" s="73"/>
      <c r="L1058" s="73"/>
      <c r="M1058" s="96" t="str">
        <f t="shared" si="16"/>
        <v/>
      </c>
    </row>
    <row r="1059" spans="1:13" x14ac:dyDescent="0.35">
      <c r="A1059" s="73">
        <v>1058</v>
      </c>
      <c r="B1059" s="73"/>
      <c r="C1059" s="73"/>
      <c r="D1059" s="73"/>
      <c r="E1059" s="73"/>
      <c r="F1059" s="73"/>
      <c r="G1059" s="73"/>
      <c r="H1059" s="73"/>
      <c r="I1059" s="73"/>
      <c r="J1059" s="73"/>
      <c r="K1059" s="73"/>
      <c r="L1059" s="73"/>
      <c r="M1059" s="96" t="str">
        <f t="shared" si="16"/>
        <v/>
      </c>
    </row>
    <row r="1060" spans="1:13" x14ac:dyDescent="0.35">
      <c r="A1060" s="73">
        <v>1059</v>
      </c>
      <c r="B1060" s="73"/>
      <c r="C1060" s="73"/>
      <c r="D1060" s="73"/>
      <c r="E1060" s="73"/>
      <c r="F1060" s="73"/>
      <c r="G1060" s="73"/>
      <c r="H1060" s="73"/>
      <c r="I1060" s="73"/>
      <c r="J1060" s="73"/>
      <c r="K1060" s="73"/>
      <c r="L1060" s="73"/>
      <c r="M1060" s="96" t="str">
        <f t="shared" si="16"/>
        <v/>
      </c>
    </row>
    <row r="1061" spans="1:13" x14ac:dyDescent="0.35">
      <c r="A1061" s="73">
        <v>1060</v>
      </c>
      <c r="B1061" s="73"/>
      <c r="C1061" s="73"/>
      <c r="D1061" s="73"/>
      <c r="E1061" s="73"/>
      <c r="F1061" s="73"/>
      <c r="G1061" s="73"/>
      <c r="H1061" s="73"/>
      <c r="I1061" s="73"/>
      <c r="J1061" s="73"/>
      <c r="K1061" s="73"/>
      <c r="L1061" s="73"/>
      <c r="M1061" s="96" t="str">
        <f t="shared" si="16"/>
        <v/>
      </c>
    </row>
    <row r="1062" spans="1:13" x14ac:dyDescent="0.35">
      <c r="A1062" s="73">
        <v>1061</v>
      </c>
      <c r="B1062" s="73"/>
      <c r="C1062" s="73"/>
      <c r="D1062" s="73"/>
      <c r="E1062" s="73"/>
      <c r="F1062" s="73"/>
      <c r="G1062" s="73"/>
      <c r="H1062" s="73"/>
      <c r="I1062" s="73"/>
      <c r="J1062" s="73"/>
      <c r="K1062" s="73"/>
      <c r="L1062" s="73"/>
      <c r="M1062" s="96" t="str">
        <f t="shared" si="16"/>
        <v/>
      </c>
    </row>
    <row r="1063" spans="1:13" x14ac:dyDescent="0.35">
      <c r="A1063" s="73">
        <v>1062</v>
      </c>
      <c r="B1063" s="73"/>
      <c r="C1063" s="73"/>
      <c r="D1063" s="73"/>
      <c r="E1063" s="73"/>
      <c r="F1063" s="73"/>
      <c r="G1063" s="73"/>
      <c r="H1063" s="73"/>
      <c r="I1063" s="73"/>
      <c r="J1063" s="73"/>
      <c r="K1063" s="73"/>
      <c r="L1063" s="73"/>
      <c r="M1063" s="96" t="str">
        <f t="shared" si="16"/>
        <v/>
      </c>
    </row>
    <row r="1064" spans="1:13" x14ac:dyDescent="0.35">
      <c r="A1064" s="73">
        <v>1063</v>
      </c>
      <c r="B1064" s="73"/>
      <c r="C1064" s="73"/>
      <c r="D1064" s="73"/>
      <c r="E1064" s="73"/>
      <c r="F1064" s="73"/>
      <c r="G1064" s="73"/>
      <c r="H1064" s="73"/>
      <c r="I1064" s="73"/>
      <c r="J1064" s="73"/>
      <c r="K1064" s="73"/>
      <c r="L1064" s="73"/>
      <c r="M1064" s="96" t="str">
        <f t="shared" si="16"/>
        <v/>
      </c>
    </row>
    <row r="1065" spans="1:13" x14ac:dyDescent="0.35">
      <c r="A1065" s="73">
        <v>1064</v>
      </c>
      <c r="B1065" s="73"/>
      <c r="C1065" s="73"/>
      <c r="D1065" s="73"/>
      <c r="E1065" s="73"/>
      <c r="F1065" s="73"/>
      <c r="G1065" s="73"/>
      <c r="H1065" s="73"/>
      <c r="I1065" s="73"/>
      <c r="J1065" s="73"/>
      <c r="K1065" s="73"/>
      <c r="L1065" s="73"/>
      <c r="M1065" s="96" t="str">
        <f t="shared" si="16"/>
        <v/>
      </c>
    </row>
    <row r="1066" spans="1:13" x14ac:dyDescent="0.35">
      <c r="A1066" s="73">
        <v>1065</v>
      </c>
      <c r="B1066" s="73"/>
      <c r="C1066" s="73"/>
      <c r="D1066" s="73"/>
      <c r="E1066" s="73"/>
      <c r="F1066" s="73"/>
      <c r="G1066" s="73"/>
      <c r="H1066" s="73"/>
      <c r="I1066" s="73"/>
      <c r="J1066" s="73"/>
      <c r="K1066" s="73"/>
      <c r="L1066" s="73"/>
      <c r="M1066" s="96" t="str">
        <f t="shared" si="16"/>
        <v/>
      </c>
    </row>
    <row r="1067" spans="1:13" x14ac:dyDescent="0.35">
      <c r="A1067" s="73">
        <v>1066</v>
      </c>
      <c r="B1067" s="73"/>
      <c r="C1067" s="73"/>
      <c r="D1067" s="73"/>
      <c r="E1067" s="73"/>
      <c r="F1067" s="73"/>
      <c r="G1067" s="73"/>
      <c r="H1067" s="73"/>
      <c r="I1067" s="73"/>
      <c r="J1067" s="73"/>
      <c r="K1067" s="73"/>
      <c r="L1067" s="73"/>
      <c r="M1067" s="96" t="str">
        <f t="shared" si="16"/>
        <v/>
      </c>
    </row>
    <row r="1068" spans="1:13" x14ac:dyDescent="0.35">
      <c r="A1068" s="73">
        <v>1067</v>
      </c>
      <c r="B1068" s="73" t="s">
        <v>265</v>
      </c>
      <c r="C1068" s="73" t="s">
        <v>752</v>
      </c>
      <c r="D1068" s="73"/>
      <c r="E1068" s="73"/>
      <c r="F1068" s="73"/>
      <c r="G1068" s="73"/>
      <c r="H1068" s="73"/>
      <c r="I1068" s="73"/>
      <c r="J1068" s="73"/>
      <c r="K1068" s="73"/>
      <c r="L1068" s="73"/>
      <c r="M1068" s="96" t="str">
        <f t="shared" si="16"/>
        <v/>
      </c>
    </row>
    <row r="1069" spans="1:13" x14ac:dyDescent="0.35">
      <c r="A1069" s="73">
        <v>1068</v>
      </c>
      <c r="B1069" s="73" t="s">
        <v>266</v>
      </c>
      <c r="C1069" s="73"/>
      <c r="D1069" s="73"/>
      <c r="E1069" s="73"/>
      <c r="F1069" s="73"/>
      <c r="G1069" s="73"/>
      <c r="H1069" s="73"/>
      <c r="I1069" s="73"/>
      <c r="J1069" s="73"/>
      <c r="K1069" s="73"/>
      <c r="L1069" s="73"/>
      <c r="M1069" s="96" t="str">
        <f t="shared" si="16"/>
        <v/>
      </c>
    </row>
    <row r="1070" spans="1:13" x14ac:dyDescent="0.35">
      <c r="A1070" s="73">
        <v>1069</v>
      </c>
      <c r="B1070" s="73"/>
      <c r="C1070" s="73"/>
      <c r="D1070" s="73"/>
      <c r="E1070" s="73"/>
      <c r="F1070" s="73"/>
      <c r="G1070" s="73"/>
      <c r="H1070" s="73"/>
      <c r="I1070" s="73"/>
      <c r="J1070" s="73"/>
      <c r="K1070" s="73"/>
      <c r="L1070" s="73"/>
      <c r="M1070" s="96" t="str">
        <f t="shared" si="16"/>
        <v/>
      </c>
    </row>
    <row r="1071" spans="1:13" x14ac:dyDescent="0.35">
      <c r="A1071" s="73">
        <v>1070</v>
      </c>
      <c r="B1071" s="73"/>
      <c r="C1071" s="73"/>
      <c r="D1071" s="73"/>
      <c r="E1071" s="73"/>
      <c r="F1071" s="73"/>
      <c r="G1071" s="73"/>
      <c r="H1071" s="73"/>
      <c r="I1071" s="73"/>
      <c r="J1071" s="73"/>
      <c r="K1071" s="73"/>
      <c r="L1071" s="73"/>
      <c r="M1071" s="96" t="str">
        <f t="shared" si="16"/>
        <v/>
      </c>
    </row>
    <row r="1072" spans="1:13" x14ac:dyDescent="0.35">
      <c r="A1072" s="73">
        <v>1071</v>
      </c>
      <c r="B1072" s="73" t="s">
        <v>267</v>
      </c>
      <c r="C1072" s="73" t="s">
        <v>752</v>
      </c>
      <c r="D1072" s="73"/>
      <c r="E1072" s="73"/>
      <c r="F1072" s="73"/>
      <c r="G1072" s="73"/>
      <c r="H1072" s="73"/>
      <c r="I1072" s="73"/>
      <c r="J1072" s="73"/>
      <c r="K1072" s="73"/>
      <c r="L1072" s="73"/>
      <c r="M1072" s="96" t="str">
        <f t="shared" si="16"/>
        <v/>
      </c>
    </row>
    <row r="1073" spans="1:13" x14ac:dyDescent="0.35">
      <c r="A1073" s="73">
        <v>1072</v>
      </c>
      <c r="B1073" s="73"/>
      <c r="C1073" s="73"/>
      <c r="D1073" s="73"/>
      <c r="E1073" s="73"/>
      <c r="F1073" s="73"/>
      <c r="G1073" s="73"/>
      <c r="H1073" s="73"/>
      <c r="I1073" s="73"/>
      <c r="J1073" s="73"/>
      <c r="K1073" s="73"/>
      <c r="L1073" s="73"/>
      <c r="M1073" s="96" t="str">
        <f t="shared" si="16"/>
        <v/>
      </c>
    </row>
    <row r="1074" spans="1:13" x14ac:dyDescent="0.35">
      <c r="A1074" s="73">
        <v>1073</v>
      </c>
      <c r="B1074" s="73"/>
      <c r="C1074" s="73"/>
      <c r="D1074" s="73"/>
      <c r="E1074" s="73"/>
      <c r="F1074" s="73"/>
      <c r="G1074" s="73"/>
      <c r="H1074" s="73"/>
      <c r="I1074" s="73"/>
      <c r="J1074" s="73"/>
      <c r="K1074" s="73"/>
      <c r="L1074" s="73"/>
      <c r="M1074" s="96" t="str">
        <f t="shared" si="16"/>
        <v/>
      </c>
    </row>
    <row r="1075" spans="1:13" x14ac:dyDescent="0.35">
      <c r="A1075" s="73">
        <v>1074</v>
      </c>
      <c r="B1075" s="73"/>
      <c r="C1075" s="73"/>
      <c r="D1075" s="73"/>
      <c r="E1075" s="73"/>
      <c r="F1075" s="73"/>
      <c r="G1075" s="73"/>
      <c r="H1075" s="73"/>
      <c r="I1075" s="73"/>
      <c r="J1075" s="73"/>
      <c r="K1075" s="73"/>
      <c r="L1075" s="73"/>
      <c r="M1075" s="96" t="str">
        <f t="shared" si="16"/>
        <v/>
      </c>
    </row>
    <row r="1076" spans="1:13" x14ac:dyDescent="0.35">
      <c r="A1076" s="73">
        <v>1075</v>
      </c>
      <c r="B1076" s="73"/>
      <c r="C1076" s="73"/>
      <c r="D1076" s="73"/>
      <c r="E1076" s="73"/>
      <c r="F1076" s="73"/>
      <c r="G1076" s="73"/>
      <c r="H1076" s="73"/>
      <c r="I1076" s="73"/>
      <c r="J1076" s="73"/>
      <c r="K1076" s="73"/>
      <c r="L1076" s="73"/>
      <c r="M1076" s="96" t="str">
        <f t="shared" si="16"/>
        <v/>
      </c>
    </row>
    <row r="1077" spans="1:13" x14ac:dyDescent="0.35">
      <c r="A1077" s="73">
        <v>1076</v>
      </c>
      <c r="B1077" s="73"/>
      <c r="C1077" s="73"/>
      <c r="D1077" s="73"/>
      <c r="E1077" s="73"/>
      <c r="F1077" s="73"/>
      <c r="G1077" s="73"/>
      <c r="H1077" s="73"/>
      <c r="I1077" s="73"/>
      <c r="J1077" s="73"/>
      <c r="K1077" s="73"/>
      <c r="L1077" s="73"/>
      <c r="M1077" s="96" t="str">
        <f t="shared" si="16"/>
        <v/>
      </c>
    </row>
    <row r="1078" spans="1:13" x14ac:dyDescent="0.35">
      <c r="A1078" s="73">
        <v>1077</v>
      </c>
      <c r="B1078" s="73"/>
      <c r="C1078" s="73"/>
      <c r="D1078" s="73"/>
      <c r="E1078" s="73"/>
      <c r="F1078" s="73"/>
      <c r="G1078" s="73"/>
      <c r="H1078" s="73"/>
      <c r="I1078" s="73"/>
      <c r="J1078" s="73"/>
      <c r="K1078" s="73"/>
      <c r="L1078" s="73"/>
      <c r="M1078" s="96" t="str">
        <f t="shared" si="16"/>
        <v/>
      </c>
    </row>
    <row r="1079" spans="1:13" x14ac:dyDescent="0.35">
      <c r="A1079" s="73">
        <v>1078</v>
      </c>
      <c r="B1079" s="73"/>
      <c r="C1079" s="73"/>
      <c r="D1079" s="73"/>
      <c r="E1079" s="73"/>
      <c r="F1079" s="73"/>
      <c r="G1079" s="73"/>
      <c r="H1079" s="73"/>
      <c r="I1079" s="73"/>
      <c r="J1079" s="73"/>
      <c r="K1079" s="73"/>
      <c r="L1079" s="73"/>
      <c r="M1079" s="96" t="str">
        <f t="shared" si="16"/>
        <v/>
      </c>
    </row>
    <row r="1080" spans="1:13" x14ac:dyDescent="0.35">
      <c r="A1080" s="73">
        <v>1079</v>
      </c>
      <c r="B1080" s="73"/>
      <c r="C1080" s="73"/>
      <c r="D1080" s="73"/>
      <c r="E1080" s="73"/>
      <c r="F1080" s="73"/>
      <c r="G1080" s="73"/>
      <c r="H1080" s="73"/>
      <c r="I1080" s="73"/>
      <c r="J1080" s="73"/>
      <c r="K1080" s="73"/>
      <c r="L1080" s="73"/>
      <c r="M1080" s="96" t="str">
        <f t="shared" si="16"/>
        <v/>
      </c>
    </row>
    <row r="1081" spans="1:13" x14ac:dyDescent="0.35">
      <c r="A1081" s="73">
        <v>1080</v>
      </c>
      <c r="B1081" s="73"/>
      <c r="C1081" s="73"/>
      <c r="D1081" s="73"/>
      <c r="E1081" s="73"/>
      <c r="F1081" s="73"/>
      <c r="G1081" s="73"/>
      <c r="H1081" s="73"/>
      <c r="I1081" s="73"/>
      <c r="J1081" s="73"/>
      <c r="K1081" s="73"/>
      <c r="L1081" s="73"/>
      <c r="M1081" s="96" t="str">
        <f t="shared" si="16"/>
        <v/>
      </c>
    </row>
    <row r="1082" spans="1:13" x14ac:dyDescent="0.35">
      <c r="A1082" s="73">
        <v>1081</v>
      </c>
      <c r="B1082" s="73"/>
      <c r="C1082" s="73"/>
      <c r="D1082" s="73"/>
      <c r="E1082" s="73"/>
      <c r="F1082" s="73"/>
      <c r="G1082" s="73"/>
      <c r="H1082" s="73"/>
      <c r="I1082" s="73"/>
      <c r="J1082" s="73"/>
      <c r="K1082" s="73"/>
      <c r="L1082" s="73"/>
      <c r="M1082" s="96" t="str">
        <f t="shared" si="16"/>
        <v/>
      </c>
    </row>
    <row r="1083" spans="1:13" x14ac:dyDescent="0.35">
      <c r="A1083" s="73">
        <v>1082</v>
      </c>
      <c r="B1083" s="73"/>
      <c r="C1083" s="73"/>
      <c r="D1083" s="73"/>
      <c r="E1083" s="73"/>
      <c r="F1083" s="73"/>
      <c r="G1083" s="73"/>
      <c r="H1083" s="73"/>
      <c r="I1083" s="73"/>
      <c r="J1083" s="73"/>
      <c r="K1083" s="73"/>
      <c r="L1083" s="73"/>
      <c r="M1083" s="96" t="str">
        <f t="shared" si="16"/>
        <v/>
      </c>
    </row>
    <row r="1084" spans="1:13" x14ac:dyDescent="0.35">
      <c r="A1084" s="73">
        <v>1083</v>
      </c>
      <c r="B1084" s="73" t="s">
        <v>268</v>
      </c>
      <c r="C1084" s="73" t="s">
        <v>752</v>
      </c>
      <c r="D1084" s="73"/>
      <c r="E1084" s="73"/>
      <c r="F1084" s="73"/>
      <c r="G1084" s="73"/>
      <c r="H1084" s="73"/>
      <c r="I1084" s="73"/>
      <c r="J1084" s="73"/>
      <c r="K1084" s="73"/>
      <c r="L1084" s="73"/>
      <c r="M1084" s="96" t="str">
        <f t="shared" si="16"/>
        <v/>
      </c>
    </row>
    <row r="1085" spans="1:13" x14ac:dyDescent="0.35">
      <c r="A1085" s="73">
        <v>1084</v>
      </c>
      <c r="B1085" s="73"/>
      <c r="C1085" s="73"/>
      <c r="D1085" s="73"/>
      <c r="E1085" s="73"/>
      <c r="F1085" s="73"/>
      <c r="G1085" s="73"/>
      <c r="H1085" s="73"/>
      <c r="I1085" s="73"/>
      <c r="J1085" s="73"/>
      <c r="K1085" s="73"/>
      <c r="L1085" s="73"/>
      <c r="M1085" s="96" t="str">
        <f t="shared" si="16"/>
        <v/>
      </c>
    </row>
    <row r="1086" spans="1:13" x14ac:dyDescent="0.35">
      <c r="A1086" s="73">
        <v>1085</v>
      </c>
      <c r="B1086" s="73"/>
      <c r="C1086" s="73"/>
      <c r="D1086" s="73"/>
      <c r="E1086" s="73"/>
      <c r="F1086" s="73"/>
      <c r="G1086" s="73"/>
      <c r="H1086" s="73"/>
      <c r="I1086" s="73"/>
      <c r="J1086" s="73"/>
      <c r="K1086" s="73"/>
      <c r="L1086" s="73"/>
      <c r="M1086" s="96" t="str">
        <f t="shared" si="16"/>
        <v/>
      </c>
    </row>
    <row r="1087" spans="1:13" x14ac:dyDescent="0.35">
      <c r="A1087" s="73">
        <v>1086</v>
      </c>
      <c r="B1087" s="73"/>
      <c r="C1087" s="73"/>
      <c r="D1087" s="73"/>
      <c r="E1087" s="73"/>
      <c r="F1087" s="73"/>
      <c r="G1087" s="73"/>
      <c r="H1087" s="73"/>
      <c r="I1087" s="73"/>
      <c r="J1087" s="73"/>
      <c r="K1087" s="73"/>
      <c r="L1087" s="73"/>
      <c r="M1087" s="96" t="str">
        <f t="shared" si="16"/>
        <v/>
      </c>
    </row>
    <row r="1088" spans="1:13" x14ac:dyDescent="0.35">
      <c r="A1088" s="73">
        <v>1087</v>
      </c>
      <c r="B1088" s="73"/>
      <c r="C1088" s="73"/>
      <c r="D1088" s="73"/>
      <c r="E1088" s="73"/>
      <c r="F1088" s="73"/>
      <c r="G1088" s="73"/>
      <c r="H1088" s="73"/>
      <c r="I1088" s="73"/>
      <c r="J1088" s="73"/>
      <c r="K1088" s="73"/>
      <c r="L1088" s="73"/>
      <c r="M1088" s="96" t="str">
        <f t="shared" si="16"/>
        <v/>
      </c>
    </row>
    <row r="1089" spans="1:13" x14ac:dyDescent="0.35">
      <c r="A1089" s="73">
        <v>1088</v>
      </c>
      <c r="B1089" s="73"/>
      <c r="C1089" s="73"/>
      <c r="D1089" s="73"/>
      <c r="E1089" s="73"/>
      <c r="F1089" s="73"/>
      <c r="G1089" s="73"/>
      <c r="H1089" s="73"/>
      <c r="I1089" s="73"/>
      <c r="J1089" s="73"/>
      <c r="K1089" s="73"/>
      <c r="L1089" s="73"/>
      <c r="M1089" s="96" t="str">
        <f t="shared" si="16"/>
        <v/>
      </c>
    </row>
    <row r="1090" spans="1:13" x14ac:dyDescent="0.35">
      <c r="A1090" s="73">
        <v>1089</v>
      </c>
      <c r="B1090" s="73"/>
      <c r="C1090" s="73"/>
      <c r="D1090" s="73"/>
      <c r="E1090" s="73"/>
      <c r="F1090" s="73"/>
      <c r="G1090" s="73"/>
      <c r="H1090" s="73"/>
      <c r="I1090" s="73"/>
      <c r="J1090" s="73"/>
      <c r="K1090" s="73"/>
      <c r="L1090" s="73"/>
      <c r="M1090" s="96" t="str">
        <f t="shared" ref="M1090:M1153" si="17">IF(COUNTA($D1090:$J1090)&gt;0,"x","")</f>
        <v/>
      </c>
    </row>
    <row r="1091" spans="1:13" x14ac:dyDescent="0.35">
      <c r="A1091" s="73">
        <v>1090</v>
      </c>
      <c r="B1091" s="73" t="s">
        <v>269</v>
      </c>
      <c r="C1091" s="73"/>
      <c r="D1091" s="73"/>
      <c r="E1091" s="73"/>
      <c r="F1091" s="73"/>
      <c r="G1091" s="73"/>
      <c r="H1091" s="73"/>
      <c r="I1091" s="73"/>
      <c r="J1091" s="73"/>
      <c r="K1091" s="73"/>
      <c r="L1091" s="73"/>
      <c r="M1091" s="96" t="str">
        <f t="shared" si="17"/>
        <v/>
      </c>
    </row>
    <row r="1092" spans="1:13" x14ac:dyDescent="0.35">
      <c r="A1092" s="73">
        <v>1091</v>
      </c>
      <c r="B1092" s="73"/>
      <c r="C1092" s="73"/>
      <c r="D1092" s="73"/>
      <c r="E1092" s="73"/>
      <c r="F1092" s="73"/>
      <c r="G1092" s="73"/>
      <c r="H1092" s="73"/>
      <c r="I1092" s="73"/>
      <c r="J1092" s="73"/>
      <c r="K1092" s="73"/>
      <c r="L1092" s="73"/>
      <c r="M1092" s="96" t="str">
        <f t="shared" si="17"/>
        <v/>
      </c>
    </row>
    <row r="1093" spans="1:13" x14ac:dyDescent="0.35">
      <c r="A1093" s="73">
        <v>1092</v>
      </c>
      <c r="B1093" s="73"/>
      <c r="C1093" s="73"/>
      <c r="D1093" s="73"/>
      <c r="E1093" s="73"/>
      <c r="F1093" s="73"/>
      <c r="G1093" s="73"/>
      <c r="H1093" s="73"/>
      <c r="I1093" s="73"/>
      <c r="J1093" s="73"/>
      <c r="K1093" s="73"/>
      <c r="L1093" s="73"/>
      <c r="M1093" s="96" t="str">
        <f t="shared" si="17"/>
        <v/>
      </c>
    </row>
    <row r="1094" spans="1:13" x14ac:dyDescent="0.35">
      <c r="A1094" s="73">
        <v>1093</v>
      </c>
      <c r="B1094" s="73"/>
      <c r="C1094" s="73"/>
      <c r="D1094" s="73"/>
      <c r="E1094" s="73"/>
      <c r="F1094" s="73"/>
      <c r="G1094" s="73"/>
      <c r="H1094" s="73"/>
      <c r="I1094" s="73"/>
      <c r="J1094" s="73"/>
      <c r="K1094" s="73"/>
      <c r="L1094" s="73"/>
      <c r="M1094" s="96" t="str">
        <f t="shared" si="17"/>
        <v/>
      </c>
    </row>
    <row r="1095" spans="1:13" x14ac:dyDescent="0.35">
      <c r="A1095" s="73">
        <v>1094</v>
      </c>
      <c r="B1095" s="73"/>
      <c r="C1095" s="73"/>
      <c r="D1095" s="73"/>
      <c r="E1095" s="73"/>
      <c r="F1095" s="73"/>
      <c r="G1095" s="73"/>
      <c r="H1095" s="73"/>
      <c r="I1095" s="73"/>
      <c r="J1095" s="73"/>
      <c r="K1095" s="73"/>
      <c r="L1095" s="73"/>
      <c r="M1095" s="96" t="str">
        <f t="shared" si="17"/>
        <v/>
      </c>
    </row>
    <row r="1096" spans="1:13" x14ac:dyDescent="0.35">
      <c r="A1096" s="73">
        <v>1095</v>
      </c>
      <c r="B1096" s="73"/>
      <c r="C1096" s="73"/>
      <c r="D1096" s="73"/>
      <c r="E1096" s="73"/>
      <c r="F1096" s="73"/>
      <c r="G1096" s="73"/>
      <c r="H1096" s="73"/>
      <c r="I1096" s="73"/>
      <c r="J1096" s="73"/>
      <c r="K1096" s="73"/>
      <c r="L1096" s="73"/>
      <c r="M1096" s="96" t="str">
        <f t="shared" si="17"/>
        <v/>
      </c>
    </row>
    <row r="1097" spans="1:13" x14ac:dyDescent="0.35">
      <c r="A1097" s="73">
        <v>1096</v>
      </c>
      <c r="B1097" s="73"/>
      <c r="C1097" s="73"/>
      <c r="D1097" s="73"/>
      <c r="E1097" s="73"/>
      <c r="F1097" s="73"/>
      <c r="G1097" s="73"/>
      <c r="H1097" s="73"/>
      <c r="I1097" s="73"/>
      <c r="J1097" s="73"/>
      <c r="K1097" s="73"/>
      <c r="L1097" s="73"/>
      <c r="M1097" s="96" t="str">
        <f t="shared" si="17"/>
        <v/>
      </c>
    </row>
    <row r="1098" spans="1:13" x14ac:dyDescent="0.35">
      <c r="A1098" s="73">
        <v>1097</v>
      </c>
      <c r="B1098" s="73"/>
      <c r="C1098" s="73"/>
      <c r="D1098" s="73"/>
      <c r="E1098" s="73"/>
      <c r="F1098" s="73"/>
      <c r="G1098" s="73"/>
      <c r="H1098" s="73"/>
      <c r="I1098" s="73"/>
      <c r="J1098" s="73"/>
      <c r="K1098" s="73"/>
      <c r="L1098" s="73"/>
      <c r="M1098" s="96" t="str">
        <f t="shared" si="17"/>
        <v/>
      </c>
    </row>
    <row r="1099" spans="1:13" x14ac:dyDescent="0.35">
      <c r="A1099" s="73">
        <v>1098</v>
      </c>
      <c r="B1099" s="73"/>
      <c r="C1099" s="73"/>
      <c r="D1099" s="73"/>
      <c r="E1099" s="73"/>
      <c r="F1099" s="73"/>
      <c r="G1099" s="73"/>
      <c r="H1099" s="73"/>
      <c r="I1099" s="73"/>
      <c r="J1099" s="73"/>
      <c r="K1099" s="73"/>
      <c r="L1099" s="73"/>
      <c r="M1099" s="96" t="str">
        <f t="shared" si="17"/>
        <v/>
      </c>
    </row>
    <row r="1100" spans="1:13" x14ac:dyDescent="0.35">
      <c r="A1100" s="73">
        <v>1099</v>
      </c>
      <c r="B1100" s="73"/>
      <c r="C1100" s="73"/>
      <c r="D1100" s="73"/>
      <c r="E1100" s="73"/>
      <c r="F1100" s="73"/>
      <c r="G1100" s="73"/>
      <c r="H1100" s="73"/>
      <c r="I1100" s="73"/>
      <c r="J1100" s="73"/>
      <c r="K1100" s="73"/>
      <c r="L1100" s="73"/>
      <c r="M1100" s="96" t="str">
        <f t="shared" si="17"/>
        <v/>
      </c>
    </row>
    <row r="1101" spans="1:13" x14ac:dyDescent="0.35">
      <c r="A1101" s="73">
        <v>1100</v>
      </c>
      <c r="B1101" s="73"/>
      <c r="C1101" s="73"/>
      <c r="D1101" s="73"/>
      <c r="E1101" s="73"/>
      <c r="F1101" s="73"/>
      <c r="G1101" s="73"/>
      <c r="H1101" s="73"/>
      <c r="I1101" s="73"/>
      <c r="J1101" s="73"/>
      <c r="K1101" s="73"/>
      <c r="L1101" s="73"/>
      <c r="M1101" s="96" t="str">
        <f t="shared" si="17"/>
        <v/>
      </c>
    </row>
    <row r="1102" spans="1:13" x14ac:dyDescent="0.35">
      <c r="A1102" s="73">
        <v>1101</v>
      </c>
      <c r="B1102" s="73"/>
      <c r="C1102" s="73"/>
      <c r="D1102" s="73"/>
      <c r="E1102" s="73"/>
      <c r="F1102" s="73"/>
      <c r="G1102" s="73"/>
      <c r="H1102" s="73"/>
      <c r="I1102" s="73"/>
      <c r="J1102" s="73"/>
      <c r="K1102" s="73"/>
      <c r="L1102" s="73"/>
      <c r="M1102" s="96" t="str">
        <f t="shared" si="17"/>
        <v/>
      </c>
    </row>
    <row r="1103" spans="1:13" x14ac:dyDescent="0.35">
      <c r="A1103" s="73">
        <v>1102</v>
      </c>
      <c r="B1103" s="73"/>
      <c r="C1103" s="73"/>
      <c r="D1103" s="73"/>
      <c r="E1103" s="73"/>
      <c r="F1103" s="73"/>
      <c r="G1103" s="73"/>
      <c r="H1103" s="73"/>
      <c r="I1103" s="73"/>
      <c r="J1103" s="73"/>
      <c r="K1103" s="73"/>
      <c r="L1103" s="73"/>
      <c r="M1103" s="96" t="str">
        <f t="shared" si="17"/>
        <v/>
      </c>
    </row>
    <row r="1104" spans="1:13" x14ac:dyDescent="0.35">
      <c r="A1104" s="73">
        <v>1103</v>
      </c>
      <c r="B1104" s="73"/>
      <c r="C1104" s="73"/>
      <c r="D1104" s="73"/>
      <c r="E1104" s="73"/>
      <c r="F1104" s="73"/>
      <c r="G1104" s="73"/>
      <c r="H1104" s="73"/>
      <c r="I1104" s="73"/>
      <c r="J1104" s="73"/>
      <c r="K1104" s="73"/>
      <c r="L1104" s="73"/>
      <c r="M1104" s="96" t="str">
        <f t="shared" si="17"/>
        <v/>
      </c>
    </row>
    <row r="1105" spans="1:13" x14ac:dyDescent="0.35">
      <c r="A1105" s="73">
        <v>1104</v>
      </c>
      <c r="B1105" s="73"/>
      <c r="C1105" s="73"/>
      <c r="D1105" s="73"/>
      <c r="E1105" s="73"/>
      <c r="F1105" s="73"/>
      <c r="G1105" s="73"/>
      <c r="H1105" s="73"/>
      <c r="I1105" s="73"/>
      <c r="J1105" s="73"/>
      <c r="K1105" s="73"/>
      <c r="L1105" s="73"/>
      <c r="M1105" s="96" t="str">
        <f t="shared" si="17"/>
        <v/>
      </c>
    </row>
    <row r="1106" spans="1:13" x14ac:dyDescent="0.35">
      <c r="A1106" s="73">
        <v>1105</v>
      </c>
      <c r="B1106" s="73"/>
      <c r="C1106" s="73"/>
      <c r="D1106" s="73"/>
      <c r="E1106" s="73"/>
      <c r="F1106" s="73"/>
      <c r="G1106" s="73"/>
      <c r="H1106" s="73"/>
      <c r="I1106" s="73"/>
      <c r="J1106" s="73"/>
      <c r="K1106" s="73"/>
      <c r="L1106" s="73"/>
      <c r="M1106" s="96" t="str">
        <f t="shared" si="17"/>
        <v/>
      </c>
    </row>
    <row r="1107" spans="1:13" x14ac:dyDescent="0.35">
      <c r="A1107" s="73">
        <v>1106</v>
      </c>
      <c r="B1107" s="73"/>
      <c r="C1107" s="73"/>
      <c r="D1107" s="73"/>
      <c r="E1107" s="73"/>
      <c r="F1107" s="73"/>
      <c r="G1107" s="73"/>
      <c r="H1107" s="73"/>
      <c r="I1107" s="73"/>
      <c r="J1107" s="73"/>
      <c r="K1107" s="73"/>
      <c r="L1107" s="73"/>
      <c r="M1107" s="96" t="str">
        <f t="shared" si="17"/>
        <v/>
      </c>
    </row>
    <row r="1108" spans="1:13" x14ac:dyDescent="0.35">
      <c r="A1108" s="73">
        <v>1107</v>
      </c>
      <c r="B1108" s="73"/>
      <c r="C1108" s="73"/>
      <c r="D1108" s="73"/>
      <c r="E1108" s="73"/>
      <c r="F1108" s="73"/>
      <c r="G1108" s="73"/>
      <c r="H1108" s="73"/>
      <c r="I1108" s="73"/>
      <c r="J1108" s="73"/>
      <c r="K1108" s="73"/>
      <c r="L1108" s="73"/>
      <c r="M1108" s="96" t="str">
        <f t="shared" si="17"/>
        <v/>
      </c>
    </row>
    <row r="1109" spans="1:13" x14ac:dyDescent="0.35">
      <c r="A1109" s="73">
        <v>1108</v>
      </c>
      <c r="B1109" s="73" t="s">
        <v>270</v>
      </c>
      <c r="C1109" s="73" t="s">
        <v>133</v>
      </c>
      <c r="D1109" s="73"/>
      <c r="E1109" s="73"/>
      <c r="F1109" s="73"/>
      <c r="G1109" s="73"/>
      <c r="H1109" s="73"/>
      <c r="I1109" s="73"/>
      <c r="J1109" s="73"/>
      <c r="K1109" s="73"/>
      <c r="L1109" s="73"/>
      <c r="M1109" s="96" t="str">
        <f t="shared" si="17"/>
        <v/>
      </c>
    </row>
    <row r="1110" spans="1:13" x14ac:dyDescent="0.35">
      <c r="A1110" s="73">
        <v>1109</v>
      </c>
      <c r="B1110" s="73"/>
      <c r="C1110" s="73"/>
      <c r="D1110" s="73"/>
      <c r="E1110" s="73"/>
      <c r="F1110" s="73"/>
      <c r="G1110" s="73"/>
      <c r="H1110" s="73"/>
      <c r="I1110" s="73"/>
      <c r="J1110" s="73"/>
      <c r="K1110" s="73"/>
      <c r="L1110" s="73"/>
      <c r="M1110" s="96" t="str">
        <f t="shared" si="17"/>
        <v/>
      </c>
    </row>
    <row r="1111" spans="1:13" x14ac:dyDescent="0.35">
      <c r="A1111" s="73">
        <v>1110</v>
      </c>
      <c r="B1111" s="73"/>
      <c r="C1111" s="73"/>
      <c r="D1111" s="73"/>
      <c r="E1111" s="73"/>
      <c r="F1111" s="73"/>
      <c r="G1111" s="73"/>
      <c r="H1111" s="73"/>
      <c r="I1111" s="73"/>
      <c r="J1111" s="73"/>
      <c r="K1111" s="73"/>
      <c r="L1111" s="73"/>
      <c r="M1111" s="96" t="str">
        <f t="shared" si="17"/>
        <v/>
      </c>
    </row>
    <row r="1112" spans="1:13" x14ac:dyDescent="0.35">
      <c r="A1112" s="73">
        <v>1111</v>
      </c>
      <c r="B1112" s="73"/>
      <c r="C1112" s="73"/>
      <c r="D1112" s="73"/>
      <c r="E1112" s="73"/>
      <c r="F1112" s="73"/>
      <c r="G1112" s="73"/>
      <c r="H1112" s="73"/>
      <c r="I1112" s="73"/>
      <c r="J1112" s="73"/>
      <c r="K1112" s="73"/>
      <c r="L1112" s="73"/>
      <c r="M1112" s="96" t="str">
        <f t="shared" si="17"/>
        <v/>
      </c>
    </row>
    <row r="1113" spans="1:13" x14ac:dyDescent="0.35">
      <c r="A1113" s="73">
        <v>1112</v>
      </c>
      <c r="B1113" s="73"/>
      <c r="C1113" s="73"/>
      <c r="D1113" s="73"/>
      <c r="E1113" s="73"/>
      <c r="F1113" s="73"/>
      <c r="G1113" s="73"/>
      <c r="H1113" s="73"/>
      <c r="I1113" s="73"/>
      <c r="J1113" s="73"/>
      <c r="K1113" s="73"/>
      <c r="L1113" s="73"/>
      <c r="M1113" s="96" t="str">
        <f t="shared" si="17"/>
        <v/>
      </c>
    </row>
    <row r="1114" spans="1:13" x14ac:dyDescent="0.35">
      <c r="A1114" s="73">
        <v>1113</v>
      </c>
      <c r="B1114" s="73"/>
      <c r="C1114" s="73"/>
      <c r="D1114" s="73"/>
      <c r="E1114" s="73"/>
      <c r="F1114" s="73"/>
      <c r="G1114" s="73"/>
      <c r="H1114" s="73"/>
      <c r="I1114" s="73"/>
      <c r="J1114" s="73"/>
      <c r="K1114" s="73"/>
      <c r="L1114" s="73"/>
      <c r="M1114" s="96" t="str">
        <f t="shared" si="17"/>
        <v/>
      </c>
    </row>
    <row r="1115" spans="1:13" x14ac:dyDescent="0.35">
      <c r="A1115" s="73">
        <v>1114</v>
      </c>
      <c r="B1115" s="73"/>
      <c r="C1115" s="73"/>
      <c r="D1115" s="73"/>
      <c r="E1115" s="73"/>
      <c r="F1115" s="73"/>
      <c r="G1115" s="73"/>
      <c r="H1115" s="73"/>
      <c r="I1115" s="73"/>
      <c r="J1115" s="73"/>
      <c r="K1115" s="73"/>
      <c r="L1115" s="73"/>
      <c r="M1115" s="96" t="str">
        <f t="shared" si="17"/>
        <v/>
      </c>
    </row>
    <row r="1116" spans="1:13" x14ac:dyDescent="0.35">
      <c r="A1116" s="73">
        <v>1115</v>
      </c>
      <c r="B1116" s="73"/>
      <c r="C1116" s="73"/>
      <c r="D1116" s="73"/>
      <c r="E1116" s="73"/>
      <c r="F1116" s="73"/>
      <c r="G1116" s="73"/>
      <c r="H1116" s="73"/>
      <c r="I1116" s="73"/>
      <c r="J1116" s="73"/>
      <c r="K1116" s="73"/>
      <c r="L1116" s="73"/>
      <c r="M1116" s="96" t="str">
        <f t="shared" si="17"/>
        <v/>
      </c>
    </row>
    <row r="1117" spans="1:13" x14ac:dyDescent="0.35">
      <c r="A1117" s="73">
        <v>1116</v>
      </c>
      <c r="B1117" s="73"/>
      <c r="C1117" s="73"/>
      <c r="D1117" s="73"/>
      <c r="E1117" s="73"/>
      <c r="F1117" s="73"/>
      <c r="G1117" s="73"/>
      <c r="H1117" s="73"/>
      <c r="I1117" s="73"/>
      <c r="J1117" s="73"/>
      <c r="K1117" s="73"/>
      <c r="L1117" s="73"/>
      <c r="M1117" s="96" t="str">
        <f t="shared" si="17"/>
        <v/>
      </c>
    </row>
    <row r="1118" spans="1:13" x14ac:dyDescent="0.35">
      <c r="A1118" s="73">
        <v>1117</v>
      </c>
      <c r="B1118" s="73"/>
      <c r="C1118" s="73"/>
      <c r="D1118" s="73"/>
      <c r="E1118" s="73"/>
      <c r="F1118" s="73"/>
      <c r="G1118" s="73"/>
      <c r="H1118" s="73"/>
      <c r="I1118" s="73"/>
      <c r="J1118" s="73"/>
      <c r="K1118" s="73"/>
      <c r="L1118" s="73"/>
      <c r="M1118" s="96" t="str">
        <f t="shared" si="17"/>
        <v/>
      </c>
    </row>
    <row r="1119" spans="1:13" x14ac:dyDescent="0.35">
      <c r="A1119" s="73">
        <v>1118</v>
      </c>
      <c r="B1119" s="73"/>
      <c r="C1119" s="73"/>
      <c r="D1119" s="73"/>
      <c r="E1119" s="73"/>
      <c r="F1119" s="73"/>
      <c r="G1119" s="73"/>
      <c r="H1119" s="73"/>
      <c r="I1119" s="73"/>
      <c r="J1119" s="73"/>
      <c r="K1119" s="73"/>
      <c r="L1119" s="73"/>
      <c r="M1119" s="96" t="str">
        <f t="shared" si="17"/>
        <v/>
      </c>
    </row>
    <row r="1120" spans="1:13" x14ac:dyDescent="0.35">
      <c r="A1120" s="73">
        <v>1119</v>
      </c>
      <c r="B1120" s="73"/>
      <c r="C1120" s="73"/>
      <c r="D1120" s="73"/>
      <c r="E1120" s="73"/>
      <c r="F1120" s="73"/>
      <c r="G1120" s="73"/>
      <c r="H1120" s="73"/>
      <c r="I1120" s="73"/>
      <c r="J1120" s="73"/>
      <c r="K1120" s="73"/>
      <c r="L1120" s="73"/>
      <c r="M1120" s="96" t="str">
        <f t="shared" si="17"/>
        <v/>
      </c>
    </row>
    <row r="1121" spans="1:13" x14ac:dyDescent="0.35">
      <c r="A1121" s="73">
        <v>1120</v>
      </c>
      <c r="B1121" s="73"/>
      <c r="C1121" s="73"/>
      <c r="D1121" s="73"/>
      <c r="E1121" s="73"/>
      <c r="F1121" s="73"/>
      <c r="G1121" s="73"/>
      <c r="H1121" s="73"/>
      <c r="I1121" s="73"/>
      <c r="J1121" s="73"/>
      <c r="K1121" s="73"/>
      <c r="L1121" s="73"/>
      <c r="M1121" s="96" t="str">
        <f t="shared" si="17"/>
        <v/>
      </c>
    </row>
    <row r="1122" spans="1:13" x14ac:dyDescent="0.35">
      <c r="A1122" s="73">
        <v>1121</v>
      </c>
      <c r="B1122" s="73"/>
      <c r="C1122" s="73"/>
      <c r="D1122" s="73"/>
      <c r="E1122" s="73"/>
      <c r="F1122" s="73"/>
      <c r="G1122" s="73"/>
      <c r="H1122" s="73"/>
      <c r="I1122" s="73"/>
      <c r="J1122" s="73"/>
      <c r="K1122" s="73"/>
      <c r="L1122" s="73"/>
      <c r="M1122" s="96" t="str">
        <f t="shared" si="17"/>
        <v/>
      </c>
    </row>
    <row r="1123" spans="1:13" x14ac:dyDescent="0.35">
      <c r="A1123" s="73">
        <v>1122</v>
      </c>
      <c r="B1123" s="73"/>
      <c r="C1123" s="73"/>
      <c r="D1123" s="73"/>
      <c r="E1123" s="73"/>
      <c r="F1123" s="73"/>
      <c r="G1123" s="73"/>
      <c r="H1123" s="73"/>
      <c r="I1123" s="73"/>
      <c r="J1123" s="73"/>
      <c r="K1123" s="73"/>
      <c r="L1123" s="73"/>
      <c r="M1123" s="96" t="str">
        <f t="shared" si="17"/>
        <v/>
      </c>
    </row>
    <row r="1124" spans="1:13" x14ac:dyDescent="0.35">
      <c r="A1124" s="73">
        <v>1123</v>
      </c>
      <c r="B1124" s="73"/>
      <c r="C1124" s="73"/>
      <c r="D1124" s="73"/>
      <c r="E1124" s="73"/>
      <c r="F1124" s="73"/>
      <c r="G1124" s="73"/>
      <c r="H1124" s="73"/>
      <c r="I1124" s="73"/>
      <c r="J1124" s="73"/>
      <c r="K1124" s="73"/>
      <c r="L1124" s="73"/>
      <c r="M1124" s="96" t="str">
        <f t="shared" si="17"/>
        <v/>
      </c>
    </row>
    <row r="1125" spans="1:13" x14ac:dyDescent="0.35">
      <c r="A1125" s="73">
        <v>1124</v>
      </c>
      <c r="B1125" s="73"/>
      <c r="C1125" s="73"/>
      <c r="D1125" s="73"/>
      <c r="E1125" s="73"/>
      <c r="F1125" s="73"/>
      <c r="G1125" s="73"/>
      <c r="H1125" s="73"/>
      <c r="I1125" s="73"/>
      <c r="J1125" s="73"/>
      <c r="K1125" s="73"/>
      <c r="L1125" s="73"/>
      <c r="M1125" s="96" t="str">
        <f t="shared" si="17"/>
        <v/>
      </c>
    </row>
    <row r="1126" spans="1:13" x14ac:dyDescent="0.35">
      <c r="A1126" s="73">
        <v>1125</v>
      </c>
      <c r="B1126" s="73"/>
      <c r="C1126" s="73"/>
      <c r="D1126" s="73"/>
      <c r="E1126" s="73"/>
      <c r="F1126" s="73"/>
      <c r="G1126" s="73"/>
      <c r="H1126" s="73"/>
      <c r="I1126" s="73"/>
      <c r="J1126" s="73"/>
      <c r="K1126" s="73"/>
      <c r="L1126" s="73"/>
      <c r="M1126" s="96" t="str">
        <f t="shared" si="17"/>
        <v/>
      </c>
    </row>
    <row r="1127" spans="1:13" x14ac:dyDescent="0.35">
      <c r="A1127" s="73">
        <v>1126</v>
      </c>
      <c r="B1127" s="73"/>
      <c r="C1127" s="73"/>
      <c r="D1127" s="73"/>
      <c r="E1127" s="73"/>
      <c r="F1127" s="73"/>
      <c r="G1127" s="73"/>
      <c r="H1127" s="73"/>
      <c r="I1127" s="73"/>
      <c r="J1127" s="73"/>
      <c r="K1127" s="73"/>
      <c r="L1127" s="73"/>
      <c r="M1127" s="96" t="str">
        <f t="shared" si="17"/>
        <v/>
      </c>
    </row>
    <row r="1128" spans="1:13" x14ac:dyDescent="0.35">
      <c r="A1128" s="73">
        <v>1127</v>
      </c>
      <c r="B1128" s="73"/>
      <c r="C1128" s="73"/>
      <c r="D1128" s="73"/>
      <c r="E1128" s="73"/>
      <c r="F1128" s="73"/>
      <c r="G1128" s="73"/>
      <c r="H1128" s="73"/>
      <c r="I1128" s="73"/>
      <c r="J1128" s="73"/>
      <c r="K1128" s="73"/>
      <c r="L1128" s="73"/>
      <c r="M1128" s="96" t="str">
        <f t="shared" si="17"/>
        <v/>
      </c>
    </row>
    <row r="1129" spans="1:13" x14ac:dyDescent="0.35">
      <c r="A1129" s="73">
        <v>1128</v>
      </c>
      <c r="B1129" s="73"/>
      <c r="C1129" s="73"/>
      <c r="D1129" s="73"/>
      <c r="E1129" s="73"/>
      <c r="F1129" s="73"/>
      <c r="G1129" s="73"/>
      <c r="H1129" s="73"/>
      <c r="I1129" s="73"/>
      <c r="J1129" s="73"/>
      <c r="K1129" s="73"/>
      <c r="L1129" s="73"/>
      <c r="M1129" s="96" t="str">
        <f t="shared" si="17"/>
        <v/>
      </c>
    </row>
    <row r="1130" spans="1:13" x14ac:dyDescent="0.35">
      <c r="A1130" s="73">
        <v>1129</v>
      </c>
      <c r="B1130" s="73"/>
      <c r="C1130" s="73"/>
      <c r="D1130" s="73"/>
      <c r="E1130" s="73"/>
      <c r="F1130" s="73"/>
      <c r="G1130" s="73"/>
      <c r="H1130" s="73"/>
      <c r="I1130" s="73"/>
      <c r="J1130" s="73"/>
      <c r="K1130" s="73"/>
      <c r="L1130" s="73"/>
      <c r="M1130" s="96" t="str">
        <f t="shared" si="17"/>
        <v/>
      </c>
    </row>
    <row r="1131" spans="1:13" x14ac:dyDescent="0.35">
      <c r="A1131" s="73">
        <v>1130</v>
      </c>
      <c r="B1131" s="73" t="s">
        <v>271</v>
      </c>
      <c r="C1131" s="73"/>
      <c r="D1131" s="73"/>
      <c r="E1131" s="73"/>
      <c r="F1131" s="73"/>
      <c r="G1131" s="73"/>
      <c r="H1131" s="73"/>
      <c r="I1131" s="73"/>
      <c r="J1131" s="73"/>
      <c r="K1131" s="73"/>
      <c r="L1131" s="73"/>
      <c r="M1131" s="96" t="str">
        <f t="shared" si="17"/>
        <v/>
      </c>
    </row>
    <row r="1132" spans="1:13" x14ac:dyDescent="0.35">
      <c r="A1132" s="73">
        <v>1131</v>
      </c>
      <c r="B1132" s="73"/>
      <c r="C1132" s="73"/>
      <c r="D1132" s="73"/>
      <c r="E1132" s="73"/>
      <c r="F1132" s="73"/>
      <c r="G1132" s="73"/>
      <c r="H1132" s="73"/>
      <c r="I1132" s="73"/>
      <c r="J1132" s="73"/>
      <c r="K1132" s="73"/>
      <c r="L1132" s="73"/>
      <c r="M1132" s="96" t="str">
        <f t="shared" si="17"/>
        <v/>
      </c>
    </row>
    <row r="1133" spans="1:13" x14ac:dyDescent="0.35">
      <c r="A1133" s="73">
        <v>1132</v>
      </c>
      <c r="B1133" s="73"/>
      <c r="C1133" s="73"/>
      <c r="D1133" s="73"/>
      <c r="E1133" s="73"/>
      <c r="F1133" s="73"/>
      <c r="G1133" s="73"/>
      <c r="H1133" s="73"/>
      <c r="I1133" s="73"/>
      <c r="J1133" s="73"/>
      <c r="K1133" s="73"/>
      <c r="L1133" s="73"/>
      <c r="M1133" s="96" t="str">
        <f t="shared" si="17"/>
        <v/>
      </c>
    </row>
    <row r="1134" spans="1:13" x14ac:dyDescent="0.35">
      <c r="A1134" s="73">
        <v>1133</v>
      </c>
      <c r="B1134" s="73"/>
      <c r="C1134" s="73"/>
      <c r="D1134" s="73"/>
      <c r="E1134" s="73"/>
      <c r="F1134" s="73"/>
      <c r="G1134" s="73"/>
      <c r="H1134" s="73"/>
      <c r="I1134" s="73"/>
      <c r="J1134" s="73"/>
      <c r="K1134" s="73"/>
      <c r="L1134" s="73"/>
      <c r="M1134" s="96" t="str">
        <f t="shared" si="17"/>
        <v/>
      </c>
    </row>
    <row r="1135" spans="1:13" x14ac:dyDescent="0.35">
      <c r="A1135" s="73">
        <v>1134</v>
      </c>
      <c r="B1135" s="73"/>
      <c r="C1135" s="73"/>
      <c r="D1135" s="73"/>
      <c r="E1135" s="73"/>
      <c r="F1135" s="73"/>
      <c r="G1135" s="73"/>
      <c r="H1135" s="73"/>
      <c r="I1135" s="73"/>
      <c r="J1135" s="73"/>
      <c r="K1135" s="73"/>
      <c r="L1135" s="73"/>
      <c r="M1135" s="96" t="str">
        <f t="shared" si="17"/>
        <v/>
      </c>
    </row>
    <row r="1136" spans="1:13" x14ac:dyDescent="0.35">
      <c r="A1136" s="73">
        <v>1135</v>
      </c>
      <c r="B1136" s="73"/>
      <c r="C1136" s="73"/>
      <c r="D1136" s="73"/>
      <c r="E1136" s="73"/>
      <c r="F1136" s="73"/>
      <c r="G1136" s="73"/>
      <c r="H1136" s="73"/>
      <c r="I1136" s="73"/>
      <c r="J1136" s="73"/>
      <c r="K1136" s="73"/>
      <c r="L1136" s="73"/>
      <c r="M1136" s="96" t="str">
        <f t="shared" si="17"/>
        <v/>
      </c>
    </row>
    <row r="1137" spans="1:13" x14ac:dyDescent="0.35">
      <c r="A1137" s="73">
        <v>1136</v>
      </c>
      <c r="B1137" s="73"/>
      <c r="C1137" s="73"/>
      <c r="D1137" s="73"/>
      <c r="E1137" s="73"/>
      <c r="F1137" s="73"/>
      <c r="G1137" s="73"/>
      <c r="H1137" s="73"/>
      <c r="I1137" s="73"/>
      <c r="J1137" s="73"/>
      <c r="K1137" s="73"/>
      <c r="L1137" s="73"/>
      <c r="M1137" s="96" t="str">
        <f t="shared" si="17"/>
        <v/>
      </c>
    </row>
    <row r="1138" spans="1:13" x14ac:dyDescent="0.35">
      <c r="A1138" s="73">
        <v>1137</v>
      </c>
      <c r="B1138" s="73"/>
      <c r="C1138" s="73"/>
      <c r="D1138" s="73"/>
      <c r="E1138" s="73"/>
      <c r="F1138" s="73"/>
      <c r="G1138" s="73"/>
      <c r="H1138" s="73"/>
      <c r="I1138" s="73"/>
      <c r="J1138" s="73"/>
      <c r="K1138" s="73"/>
      <c r="L1138" s="73"/>
      <c r="M1138" s="96" t="str">
        <f t="shared" si="17"/>
        <v/>
      </c>
    </row>
    <row r="1139" spans="1:13" x14ac:dyDescent="0.35">
      <c r="A1139" s="73">
        <v>1138</v>
      </c>
      <c r="B1139" s="73" t="s">
        <v>272</v>
      </c>
      <c r="C1139" s="73" t="s">
        <v>752</v>
      </c>
      <c r="D1139" s="73" t="s">
        <v>18</v>
      </c>
      <c r="E1139" s="73"/>
      <c r="F1139" s="73"/>
      <c r="G1139" s="73"/>
      <c r="H1139" s="73"/>
      <c r="I1139" s="73"/>
      <c r="J1139" s="73"/>
      <c r="K1139" s="73" t="s">
        <v>1039</v>
      </c>
      <c r="L1139" s="73" t="s">
        <v>129</v>
      </c>
      <c r="M1139" s="96" t="str">
        <f t="shared" si="17"/>
        <v>x</v>
      </c>
    </row>
    <row r="1140" spans="1:13" x14ac:dyDescent="0.35">
      <c r="A1140" s="73">
        <v>1139</v>
      </c>
      <c r="B1140" s="73"/>
      <c r="C1140" s="73"/>
      <c r="D1140" s="73"/>
      <c r="E1140" s="73"/>
      <c r="F1140" s="73"/>
      <c r="G1140" s="73"/>
      <c r="H1140" s="73"/>
      <c r="I1140" s="73"/>
      <c r="J1140" s="73"/>
      <c r="K1140" s="73"/>
      <c r="L1140" s="73"/>
      <c r="M1140" s="96" t="str">
        <f t="shared" si="17"/>
        <v/>
      </c>
    </row>
    <row r="1141" spans="1:13" x14ac:dyDescent="0.35">
      <c r="A1141" s="73">
        <v>1140</v>
      </c>
      <c r="B1141" s="73"/>
      <c r="C1141" s="73"/>
      <c r="D1141" s="73"/>
      <c r="E1141" s="73"/>
      <c r="F1141" s="73"/>
      <c r="G1141" s="73"/>
      <c r="H1141" s="73"/>
      <c r="I1141" s="73"/>
      <c r="J1141" s="73"/>
      <c r="K1141" s="73"/>
      <c r="L1141" s="73"/>
      <c r="M1141" s="96" t="str">
        <f t="shared" si="17"/>
        <v/>
      </c>
    </row>
    <row r="1142" spans="1:13" x14ac:dyDescent="0.35">
      <c r="A1142" s="73">
        <v>1141</v>
      </c>
      <c r="B1142" s="73"/>
      <c r="C1142" s="73"/>
      <c r="D1142" s="73"/>
      <c r="E1142" s="73"/>
      <c r="F1142" s="73"/>
      <c r="G1142" s="73"/>
      <c r="H1142" s="73"/>
      <c r="I1142" s="73"/>
      <c r="J1142" s="73"/>
      <c r="K1142" s="73"/>
      <c r="L1142" s="73"/>
      <c r="M1142" s="96" t="str">
        <f t="shared" si="17"/>
        <v/>
      </c>
    </row>
    <row r="1143" spans="1:13" x14ac:dyDescent="0.35">
      <c r="A1143" s="73">
        <v>1142</v>
      </c>
      <c r="B1143" s="73"/>
      <c r="C1143" s="73"/>
      <c r="D1143" s="73"/>
      <c r="E1143" s="73"/>
      <c r="F1143" s="73"/>
      <c r="G1143" s="73"/>
      <c r="H1143" s="73"/>
      <c r="I1143" s="73"/>
      <c r="J1143" s="73"/>
      <c r="K1143" s="73"/>
      <c r="L1143" s="73"/>
      <c r="M1143" s="96" t="str">
        <f t="shared" si="17"/>
        <v/>
      </c>
    </row>
    <row r="1144" spans="1:13" x14ac:dyDescent="0.35">
      <c r="A1144" s="73">
        <v>1143</v>
      </c>
      <c r="B1144" s="73"/>
      <c r="C1144" s="73"/>
      <c r="D1144" s="73"/>
      <c r="E1144" s="73"/>
      <c r="F1144" s="73"/>
      <c r="G1144" s="73"/>
      <c r="H1144" s="73"/>
      <c r="I1144" s="73"/>
      <c r="J1144" s="73"/>
      <c r="K1144" s="73"/>
      <c r="L1144" s="73"/>
      <c r="M1144" s="96" t="str">
        <f t="shared" si="17"/>
        <v/>
      </c>
    </row>
    <row r="1145" spans="1:13" x14ac:dyDescent="0.35">
      <c r="A1145" s="73">
        <v>1144</v>
      </c>
      <c r="B1145" s="73"/>
      <c r="C1145" s="73"/>
      <c r="D1145" s="73"/>
      <c r="E1145" s="73"/>
      <c r="F1145" s="73"/>
      <c r="G1145" s="73"/>
      <c r="H1145" s="73"/>
      <c r="I1145" s="73"/>
      <c r="J1145" s="73"/>
      <c r="K1145" s="73"/>
      <c r="L1145" s="73"/>
      <c r="M1145" s="96" t="str">
        <f t="shared" si="17"/>
        <v/>
      </c>
    </row>
    <row r="1146" spans="1:13" x14ac:dyDescent="0.35">
      <c r="A1146" s="73">
        <v>1145</v>
      </c>
      <c r="B1146" s="73"/>
      <c r="C1146" s="73"/>
      <c r="D1146" s="73"/>
      <c r="E1146" s="73"/>
      <c r="F1146" s="73"/>
      <c r="G1146" s="73"/>
      <c r="H1146" s="73"/>
      <c r="I1146" s="73"/>
      <c r="J1146" s="73"/>
      <c r="K1146" s="73"/>
      <c r="L1146" s="73"/>
      <c r="M1146" s="96" t="str">
        <f t="shared" si="17"/>
        <v/>
      </c>
    </row>
    <row r="1147" spans="1:13" x14ac:dyDescent="0.35">
      <c r="A1147" s="73">
        <v>1146</v>
      </c>
      <c r="B1147" s="73"/>
      <c r="C1147" s="73"/>
      <c r="D1147" s="73"/>
      <c r="E1147" s="73"/>
      <c r="F1147" s="73"/>
      <c r="G1147" s="73"/>
      <c r="H1147" s="73"/>
      <c r="I1147" s="73"/>
      <c r="J1147" s="73"/>
      <c r="K1147" s="73"/>
      <c r="L1147" s="73"/>
      <c r="M1147" s="96" t="str">
        <f t="shared" si="17"/>
        <v/>
      </c>
    </row>
    <row r="1148" spans="1:13" x14ac:dyDescent="0.35">
      <c r="A1148" s="73">
        <v>1147</v>
      </c>
      <c r="B1148" s="73"/>
      <c r="C1148" s="73"/>
      <c r="D1148" s="73"/>
      <c r="E1148" s="73"/>
      <c r="F1148" s="73"/>
      <c r="G1148" s="73"/>
      <c r="H1148" s="73"/>
      <c r="I1148" s="73"/>
      <c r="J1148" s="73"/>
      <c r="K1148" s="73"/>
      <c r="L1148" s="73"/>
      <c r="M1148" s="96" t="str">
        <f t="shared" si="17"/>
        <v/>
      </c>
    </row>
    <row r="1149" spans="1:13" x14ac:dyDescent="0.35">
      <c r="A1149" s="73">
        <v>1148</v>
      </c>
      <c r="B1149" s="73" t="s">
        <v>273</v>
      </c>
      <c r="C1149" s="73" t="s">
        <v>752</v>
      </c>
      <c r="D1149" s="73"/>
      <c r="E1149" s="73" t="s">
        <v>18</v>
      </c>
      <c r="F1149" s="73"/>
      <c r="G1149" s="73"/>
      <c r="H1149" s="73" t="s">
        <v>18</v>
      </c>
      <c r="I1149" s="73"/>
      <c r="J1149" s="73"/>
      <c r="K1149" s="73" t="s">
        <v>73</v>
      </c>
      <c r="L1149" s="73"/>
      <c r="M1149" s="96" t="str">
        <f t="shared" si="17"/>
        <v>x</v>
      </c>
    </row>
    <row r="1150" spans="1:13" x14ac:dyDescent="0.35">
      <c r="A1150" s="73">
        <v>1149</v>
      </c>
      <c r="B1150" s="73"/>
      <c r="C1150" s="73"/>
      <c r="D1150" s="73"/>
      <c r="E1150" s="73"/>
      <c r="F1150" s="73"/>
      <c r="G1150" s="73"/>
      <c r="H1150" s="73"/>
      <c r="I1150" s="73"/>
      <c r="J1150" s="73"/>
      <c r="K1150" s="73"/>
      <c r="L1150" s="73"/>
      <c r="M1150" s="96" t="str">
        <f t="shared" si="17"/>
        <v/>
      </c>
    </row>
    <row r="1151" spans="1:13" x14ac:dyDescent="0.35">
      <c r="A1151" s="73">
        <v>1150</v>
      </c>
      <c r="B1151" s="73"/>
      <c r="C1151" s="73"/>
      <c r="D1151" s="73"/>
      <c r="E1151" s="73"/>
      <c r="F1151" s="73"/>
      <c r="G1151" s="73"/>
      <c r="H1151" s="73"/>
      <c r="I1151" s="73"/>
      <c r="J1151" s="73"/>
      <c r="K1151" s="73"/>
      <c r="L1151" s="73"/>
      <c r="M1151" s="96" t="str">
        <f t="shared" si="17"/>
        <v/>
      </c>
    </row>
    <row r="1152" spans="1:13" x14ac:dyDescent="0.35">
      <c r="A1152" s="73">
        <v>1151</v>
      </c>
      <c r="B1152" s="73"/>
      <c r="C1152" s="73"/>
      <c r="D1152" s="73"/>
      <c r="E1152" s="73"/>
      <c r="F1152" s="73"/>
      <c r="G1152" s="73"/>
      <c r="H1152" s="73"/>
      <c r="I1152" s="73"/>
      <c r="J1152" s="73"/>
      <c r="K1152" s="73"/>
      <c r="L1152" s="73"/>
      <c r="M1152" s="96" t="str">
        <f t="shared" si="17"/>
        <v/>
      </c>
    </row>
    <row r="1153" spans="1:13" x14ac:dyDescent="0.35">
      <c r="A1153" s="73">
        <v>1152</v>
      </c>
      <c r="B1153" s="73"/>
      <c r="C1153" s="73"/>
      <c r="D1153" s="73"/>
      <c r="E1153" s="73"/>
      <c r="F1153" s="73"/>
      <c r="G1153" s="73"/>
      <c r="H1153" s="73"/>
      <c r="I1153" s="73"/>
      <c r="J1153" s="73"/>
      <c r="K1153" s="73"/>
      <c r="L1153" s="73"/>
      <c r="M1153" s="96" t="str">
        <f t="shared" si="17"/>
        <v/>
      </c>
    </row>
    <row r="1154" spans="1:13" x14ac:dyDescent="0.35">
      <c r="A1154" s="73">
        <v>1153</v>
      </c>
      <c r="B1154" s="73" t="s">
        <v>274</v>
      </c>
      <c r="C1154" s="73" t="s">
        <v>133</v>
      </c>
      <c r="D1154" s="73"/>
      <c r="E1154" s="73"/>
      <c r="F1154" s="73"/>
      <c r="G1154" s="73"/>
      <c r="H1154" s="73"/>
      <c r="I1154" s="73"/>
      <c r="J1154" s="73"/>
      <c r="K1154" s="73"/>
      <c r="L1154" s="73"/>
      <c r="M1154" s="96" t="str">
        <f t="shared" ref="M1154:M1217" si="18">IF(COUNTA($D1154:$J1154)&gt;0,"x","")</f>
        <v/>
      </c>
    </row>
    <row r="1155" spans="1:13" x14ac:dyDescent="0.35">
      <c r="A1155" s="73">
        <v>1154</v>
      </c>
      <c r="B1155" s="73" t="s">
        <v>275</v>
      </c>
      <c r="C1155" s="73" t="s">
        <v>133</v>
      </c>
      <c r="D1155" s="73"/>
      <c r="E1155" s="73"/>
      <c r="F1155" s="73"/>
      <c r="G1155" s="73"/>
      <c r="H1155" s="73"/>
      <c r="I1155" s="73"/>
      <c r="J1155" s="73"/>
      <c r="K1155" s="73"/>
      <c r="L1155" s="73"/>
      <c r="M1155" s="96" t="str">
        <f t="shared" si="18"/>
        <v/>
      </c>
    </row>
    <row r="1156" spans="1:13" x14ac:dyDescent="0.35">
      <c r="A1156" s="73">
        <v>1155</v>
      </c>
      <c r="B1156" s="73"/>
      <c r="C1156" s="73"/>
      <c r="D1156" s="73"/>
      <c r="E1156" s="73"/>
      <c r="F1156" s="73"/>
      <c r="G1156" s="73"/>
      <c r="H1156" s="73"/>
      <c r="I1156" s="73"/>
      <c r="J1156" s="73"/>
      <c r="K1156" s="73"/>
      <c r="L1156" s="73"/>
      <c r="M1156" s="96" t="str">
        <f t="shared" si="18"/>
        <v/>
      </c>
    </row>
    <row r="1157" spans="1:13" x14ac:dyDescent="0.35">
      <c r="A1157" s="73">
        <v>1156</v>
      </c>
      <c r="B1157" s="73"/>
      <c r="C1157" s="73"/>
      <c r="D1157" s="73"/>
      <c r="E1157" s="73"/>
      <c r="F1157" s="73"/>
      <c r="G1157" s="73"/>
      <c r="H1157" s="73"/>
      <c r="I1157" s="73"/>
      <c r="J1157" s="73"/>
      <c r="K1157" s="73"/>
      <c r="L1157" s="73"/>
      <c r="M1157" s="96" t="str">
        <f t="shared" si="18"/>
        <v/>
      </c>
    </row>
    <row r="1158" spans="1:13" x14ac:dyDescent="0.35">
      <c r="A1158" s="73">
        <v>1157</v>
      </c>
      <c r="B1158" s="73"/>
      <c r="C1158" s="73"/>
      <c r="D1158" s="73"/>
      <c r="E1158" s="73"/>
      <c r="F1158" s="73"/>
      <c r="G1158" s="73"/>
      <c r="H1158" s="73"/>
      <c r="I1158" s="73"/>
      <c r="J1158" s="73"/>
      <c r="K1158" s="73"/>
      <c r="L1158" s="73"/>
      <c r="M1158" s="96" t="str">
        <f t="shared" si="18"/>
        <v/>
      </c>
    </row>
    <row r="1159" spans="1:13" x14ac:dyDescent="0.35">
      <c r="A1159" s="73">
        <v>1158</v>
      </c>
      <c r="B1159" s="73"/>
      <c r="C1159" s="73"/>
      <c r="D1159" s="73"/>
      <c r="E1159" s="73"/>
      <c r="F1159" s="73"/>
      <c r="G1159" s="73"/>
      <c r="H1159" s="73"/>
      <c r="I1159" s="73"/>
      <c r="J1159" s="73"/>
      <c r="K1159" s="73"/>
      <c r="L1159" s="73"/>
      <c r="M1159" s="96" t="str">
        <f t="shared" si="18"/>
        <v/>
      </c>
    </row>
    <row r="1160" spans="1:13" x14ac:dyDescent="0.35">
      <c r="A1160" s="73">
        <v>1159</v>
      </c>
      <c r="B1160" s="73" t="s">
        <v>276</v>
      </c>
      <c r="C1160" s="73" t="s">
        <v>752</v>
      </c>
      <c r="D1160" s="73"/>
      <c r="E1160" s="73"/>
      <c r="F1160" s="73"/>
      <c r="G1160" s="73"/>
      <c r="H1160" s="73"/>
      <c r="I1160" s="73"/>
      <c r="J1160" s="73"/>
      <c r="K1160" s="73"/>
      <c r="L1160" s="73"/>
      <c r="M1160" s="96" t="str">
        <f t="shared" si="18"/>
        <v/>
      </c>
    </row>
    <row r="1161" spans="1:13" x14ac:dyDescent="0.35">
      <c r="A1161" s="73">
        <v>1160</v>
      </c>
      <c r="B1161" s="73"/>
      <c r="C1161" s="73"/>
      <c r="D1161" s="73"/>
      <c r="E1161" s="73"/>
      <c r="F1161" s="73"/>
      <c r="G1161" s="73"/>
      <c r="H1161" s="73"/>
      <c r="I1161" s="73"/>
      <c r="J1161" s="73"/>
      <c r="K1161" s="73"/>
      <c r="L1161" s="73"/>
      <c r="M1161" s="96" t="str">
        <f t="shared" si="18"/>
        <v/>
      </c>
    </row>
    <row r="1162" spans="1:13" x14ac:dyDescent="0.35">
      <c r="A1162" s="73">
        <v>1161</v>
      </c>
      <c r="B1162" s="73"/>
      <c r="C1162" s="73"/>
      <c r="D1162" s="73"/>
      <c r="E1162" s="73"/>
      <c r="F1162" s="73"/>
      <c r="G1162" s="73"/>
      <c r="H1162" s="73"/>
      <c r="I1162" s="73"/>
      <c r="J1162" s="73"/>
      <c r="K1162" s="73"/>
      <c r="L1162" s="73"/>
      <c r="M1162" s="96" t="str">
        <f t="shared" si="18"/>
        <v/>
      </c>
    </row>
    <row r="1163" spans="1:13" x14ac:dyDescent="0.35">
      <c r="A1163" s="73">
        <v>1162</v>
      </c>
      <c r="B1163" s="73" t="s">
        <v>277</v>
      </c>
      <c r="C1163" s="73" t="s">
        <v>752</v>
      </c>
      <c r="D1163" s="73"/>
      <c r="E1163" s="73"/>
      <c r="F1163" s="73"/>
      <c r="G1163" s="73"/>
      <c r="H1163" s="73"/>
      <c r="I1163" s="73"/>
      <c r="J1163" s="73"/>
      <c r="K1163" s="73"/>
      <c r="L1163" s="73"/>
      <c r="M1163" s="96" t="str">
        <f t="shared" si="18"/>
        <v/>
      </c>
    </row>
    <row r="1164" spans="1:13" x14ac:dyDescent="0.35">
      <c r="A1164" s="73">
        <v>1163</v>
      </c>
      <c r="B1164" s="73"/>
      <c r="C1164" s="73"/>
      <c r="D1164" s="73"/>
      <c r="E1164" s="73"/>
      <c r="F1164" s="73"/>
      <c r="G1164" s="73"/>
      <c r="H1164" s="73"/>
      <c r="I1164" s="73"/>
      <c r="J1164" s="73"/>
      <c r="K1164" s="73"/>
      <c r="L1164" s="73"/>
      <c r="M1164" s="96" t="str">
        <f t="shared" si="18"/>
        <v/>
      </c>
    </row>
    <row r="1165" spans="1:13" x14ac:dyDescent="0.35">
      <c r="A1165" s="73">
        <v>1164</v>
      </c>
      <c r="B1165" s="73"/>
      <c r="C1165" s="73"/>
      <c r="D1165" s="73"/>
      <c r="E1165" s="73"/>
      <c r="F1165" s="73"/>
      <c r="G1165" s="73"/>
      <c r="H1165" s="73"/>
      <c r="I1165" s="73"/>
      <c r="J1165" s="73"/>
      <c r="K1165" s="73"/>
      <c r="L1165" s="73"/>
      <c r="M1165" s="96" t="str">
        <f t="shared" si="18"/>
        <v/>
      </c>
    </row>
    <row r="1166" spans="1:13" x14ac:dyDescent="0.35">
      <c r="A1166" s="73">
        <v>1165</v>
      </c>
      <c r="B1166" s="73" t="s">
        <v>278</v>
      </c>
      <c r="C1166" s="73"/>
      <c r="D1166" s="73"/>
      <c r="E1166" s="73"/>
      <c r="F1166" s="73"/>
      <c r="G1166" s="73"/>
      <c r="H1166" s="73"/>
      <c r="I1166" s="73"/>
      <c r="J1166" s="73"/>
      <c r="K1166" s="73"/>
      <c r="L1166" s="73"/>
      <c r="M1166" s="96" t="str">
        <f t="shared" si="18"/>
        <v/>
      </c>
    </row>
    <row r="1167" spans="1:13" x14ac:dyDescent="0.35">
      <c r="A1167" s="73">
        <v>1166</v>
      </c>
      <c r="B1167" s="73" t="s">
        <v>279</v>
      </c>
      <c r="C1167" s="73"/>
      <c r="D1167" s="73"/>
      <c r="E1167" s="73"/>
      <c r="F1167" s="73"/>
      <c r="G1167" s="73"/>
      <c r="H1167" s="73"/>
      <c r="I1167" s="73"/>
      <c r="J1167" s="73"/>
      <c r="K1167" s="73"/>
      <c r="L1167" s="73"/>
      <c r="M1167" s="96" t="str">
        <f t="shared" si="18"/>
        <v/>
      </c>
    </row>
    <row r="1168" spans="1:13" x14ac:dyDescent="0.35">
      <c r="A1168" s="73">
        <v>1167</v>
      </c>
      <c r="B1168" s="73"/>
      <c r="C1168" s="73"/>
      <c r="D1168" s="73"/>
      <c r="E1168" s="73"/>
      <c r="F1168" s="73"/>
      <c r="G1168" s="73"/>
      <c r="H1168" s="73"/>
      <c r="I1168" s="73"/>
      <c r="J1168" s="73"/>
      <c r="K1168" s="73"/>
      <c r="L1168" s="73"/>
      <c r="M1168" s="96" t="str">
        <f t="shared" si="18"/>
        <v/>
      </c>
    </row>
    <row r="1169" spans="1:13" x14ac:dyDescent="0.35">
      <c r="A1169" s="73">
        <v>1168</v>
      </c>
      <c r="B1169" s="73"/>
      <c r="C1169" s="73"/>
      <c r="D1169" s="73"/>
      <c r="E1169" s="73"/>
      <c r="F1169" s="73"/>
      <c r="G1169" s="73"/>
      <c r="H1169" s="73"/>
      <c r="I1169" s="73"/>
      <c r="J1169" s="73"/>
      <c r="K1169" s="73"/>
      <c r="L1169" s="73"/>
      <c r="M1169" s="96" t="str">
        <f t="shared" si="18"/>
        <v/>
      </c>
    </row>
    <row r="1170" spans="1:13" x14ac:dyDescent="0.35">
      <c r="A1170" s="73">
        <v>1169</v>
      </c>
      <c r="B1170" s="73"/>
      <c r="C1170" s="73"/>
      <c r="D1170" s="73"/>
      <c r="E1170" s="73"/>
      <c r="F1170" s="73"/>
      <c r="G1170" s="73"/>
      <c r="H1170" s="73"/>
      <c r="I1170" s="73"/>
      <c r="J1170" s="73"/>
      <c r="K1170" s="73"/>
      <c r="L1170" s="73"/>
      <c r="M1170" s="96" t="str">
        <f t="shared" si="18"/>
        <v/>
      </c>
    </row>
    <row r="1171" spans="1:13" x14ac:dyDescent="0.35">
      <c r="A1171" s="73">
        <v>1170</v>
      </c>
      <c r="B1171" s="73"/>
      <c r="C1171" s="73"/>
      <c r="D1171" s="73"/>
      <c r="E1171" s="73"/>
      <c r="F1171" s="73"/>
      <c r="G1171" s="73"/>
      <c r="H1171" s="73"/>
      <c r="I1171" s="73"/>
      <c r="J1171" s="73"/>
      <c r="K1171" s="73"/>
      <c r="L1171" s="73"/>
      <c r="M1171" s="96" t="str">
        <f t="shared" si="18"/>
        <v/>
      </c>
    </row>
    <row r="1172" spans="1:13" x14ac:dyDescent="0.35">
      <c r="A1172" s="73">
        <v>1171</v>
      </c>
      <c r="B1172" s="73"/>
      <c r="C1172" s="73"/>
      <c r="D1172" s="73"/>
      <c r="E1172" s="73"/>
      <c r="F1172" s="73"/>
      <c r="G1172" s="73"/>
      <c r="H1172" s="73"/>
      <c r="I1172" s="73"/>
      <c r="J1172" s="73"/>
      <c r="K1172" s="73"/>
      <c r="L1172" s="73"/>
      <c r="M1172" s="96" t="str">
        <f t="shared" si="18"/>
        <v/>
      </c>
    </row>
    <row r="1173" spans="1:13" x14ac:dyDescent="0.35">
      <c r="A1173" s="73">
        <v>1172</v>
      </c>
      <c r="B1173" s="73"/>
      <c r="C1173" s="73"/>
      <c r="D1173" s="73"/>
      <c r="E1173" s="73"/>
      <c r="F1173" s="73"/>
      <c r="G1173" s="73"/>
      <c r="H1173" s="73"/>
      <c r="I1173" s="73"/>
      <c r="J1173" s="73"/>
      <c r="K1173" s="73"/>
      <c r="L1173" s="73"/>
      <c r="M1173" s="96" t="str">
        <f t="shared" si="18"/>
        <v/>
      </c>
    </row>
    <row r="1174" spans="1:13" x14ac:dyDescent="0.35">
      <c r="A1174" s="73">
        <v>1173</v>
      </c>
      <c r="B1174" s="73"/>
      <c r="C1174" s="73"/>
      <c r="D1174" s="73"/>
      <c r="E1174" s="73"/>
      <c r="F1174" s="73"/>
      <c r="G1174" s="73"/>
      <c r="H1174" s="73"/>
      <c r="I1174" s="73"/>
      <c r="J1174" s="73"/>
      <c r="K1174" s="73"/>
      <c r="L1174" s="73"/>
      <c r="M1174" s="96" t="str">
        <f t="shared" si="18"/>
        <v/>
      </c>
    </row>
    <row r="1175" spans="1:13" x14ac:dyDescent="0.35">
      <c r="A1175" s="73">
        <v>1174</v>
      </c>
      <c r="B1175" s="73"/>
      <c r="C1175" s="73"/>
      <c r="D1175" s="73"/>
      <c r="E1175" s="73"/>
      <c r="F1175" s="73"/>
      <c r="G1175" s="73"/>
      <c r="H1175" s="73"/>
      <c r="I1175" s="73"/>
      <c r="J1175" s="73"/>
      <c r="K1175" s="73"/>
      <c r="L1175" s="73"/>
      <c r="M1175" s="96" t="str">
        <f t="shared" si="18"/>
        <v/>
      </c>
    </row>
    <row r="1176" spans="1:13" x14ac:dyDescent="0.35">
      <c r="A1176" s="73">
        <v>1175</v>
      </c>
      <c r="B1176" s="73"/>
      <c r="C1176" s="73"/>
      <c r="D1176" s="73"/>
      <c r="E1176" s="73"/>
      <c r="F1176" s="73"/>
      <c r="G1176" s="73"/>
      <c r="H1176" s="73"/>
      <c r="I1176" s="73"/>
      <c r="J1176" s="73"/>
      <c r="K1176" s="73"/>
      <c r="L1176" s="73"/>
      <c r="M1176" s="96" t="str">
        <f t="shared" si="18"/>
        <v/>
      </c>
    </row>
    <row r="1177" spans="1:13" x14ac:dyDescent="0.35">
      <c r="A1177" s="73">
        <v>1176</v>
      </c>
      <c r="B1177" s="73"/>
      <c r="C1177" s="73"/>
      <c r="D1177" s="73"/>
      <c r="E1177" s="73"/>
      <c r="F1177" s="73"/>
      <c r="G1177" s="73"/>
      <c r="H1177" s="73"/>
      <c r="I1177" s="73"/>
      <c r="J1177" s="73"/>
      <c r="K1177" s="73"/>
      <c r="L1177" s="73"/>
      <c r="M1177" s="96" t="str">
        <f t="shared" si="18"/>
        <v/>
      </c>
    </row>
    <row r="1178" spans="1:13" x14ac:dyDescent="0.35">
      <c r="A1178" s="73">
        <v>1177</v>
      </c>
      <c r="B1178" s="73"/>
      <c r="C1178" s="73"/>
      <c r="D1178" s="73"/>
      <c r="E1178" s="73"/>
      <c r="F1178" s="73"/>
      <c r="G1178" s="73"/>
      <c r="H1178" s="73"/>
      <c r="I1178" s="73"/>
      <c r="J1178" s="73"/>
      <c r="K1178" s="73"/>
      <c r="L1178" s="73"/>
      <c r="M1178" s="96" t="str">
        <f t="shared" si="18"/>
        <v/>
      </c>
    </row>
    <row r="1179" spans="1:13" x14ac:dyDescent="0.35">
      <c r="A1179" s="73">
        <v>1178</v>
      </c>
      <c r="B1179" s="73"/>
      <c r="C1179" s="73"/>
      <c r="D1179" s="73"/>
      <c r="E1179" s="73"/>
      <c r="F1179" s="73"/>
      <c r="G1179" s="73"/>
      <c r="H1179" s="73"/>
      <c r="I1179" s="73"/>
      <c r="J1179" s="73"/>
      <c r="K1179" s="73"/>
      <c r="L1179" s="73"/>
      <c r="M1179" s="96" t="str">
        <f t="shared" si="18"/>
        <v/>
      </c>
    </row>
    <row r="1180" spans="1:13" x14ac:dyDescent="0.35">
      <c r="A1180" s="73">
        <v>1179</v>
      </c>
      <c r="B1180" s="73"/>
      <c r="C1180" s="73"/>
      <c r="D1180" s="73"/>
      <c r="E1180" s="73"/>
      <c r="F1180" s="73"/>
      <c r="G1180" s="73"/>
      <c r="H1180" s="73"/>
      <c r="I1180" s="73"/>
      <c r="J1180" s="73"/>
      <c r="K1180" s="73"/>
      <c r="L1180" s="73"/>
      <c r="M1180" s="96" t="str">
        <f t="shared" si="18"/>
        <v/>
      </c>
    </row>
    <row r="1181" spans="1:13" x14ac:dyDescent="0.35">
      <c r="A1181" s="73">
        <v>1180</v>
      </c>
      <c r="B1181" s="73"/>
      <c r="C1181" s="73"/>
      <c r="D1181" s="73"/>
      <c r="E1181" s="73"/>
      <c r="F1181" s="73"/>
      <c r="G1181" s="73"/>
      <c r="H1181" s="73"/>
      <c r="I1181" s="73"/>
      <c r="J1181" s="73"/>
      <c r="K1181" s="73"/>
      <c r="L1181" s="73"/>
      <c r="M1181" s="96" t="str">
        <f t="shared" si="18"/>
        <v/>
      </c>
    </row>
    <row r="1182" spans="1:13" x14ac:dyDescent="0.35">
      <c r="A1182" s="73">
        <v>1181</v>
      </c>
      <c r="B1182" s="73"/>
      <c r="C1182" s="73"/>
      <c r="D1182" s="73"/>
      <c r="E1182" s="73"/>
      <c r="F1182" s="73"/>
      <c r="G1182" s="73"/>
      <c r="H1182" s="73"/>
      <c r="I1182" s="73"/>
      <c r="J1182" s="73"/>
      <c r="K1182" s="73"/>
      <c r="L1182" s="73"/>
      <c r="M1182" s="96" t="str">
        <f t="shared" si="18"/>
        <v/>
      </c>
    </row>
    <row r="1183" spans="1:13" x14ac:dyDescent="0.35">
      <c r="A1183" s="73">
        <v>1182</v>
      </c>
      <c r="B1183" s="73"/>
      <c r="C1183" s="73"/>
      <c r="D1183" s="73"/>
      <c r="E1183" s="73"/>
      <c r="F1183" s="73"/>
      <c r="G1183" s="73"/>
      <c r="H1183" s="73"/>
      <c r="I1183" s="73"/>
      <c r="J1183" s="73"/>
      <c r="K1183" s="73"/>
      <c r="L1183" s="73"/>
      <c r="M1183" s="96" t="str">
        <f t="shared" si="18"/>
        <v/>
      </c>
    </row>
    <row r="1184" spans="1:13" x14ac:dyDescent="0.35">
      <c r="A1184" s="73">
        <v>1183</v>
      </c>
      <c r="B1184" s="73"/>
      <c r="C1184" s="73"/>
      <c r="D1184" s="73"/>
      <c r="E1184" s="73"/>
      <c r="F1184" s="73"/>
      <c r="G1184" s="73"/>
      <c r="H1184" s="73"/>
      <c r="I1184" s="73"/>
      <c r="J1184" s="73"/>
      <c r="K1184" s="73"/>
      <c r="L1184" s="73"/>
      <c r="M1184" s="96" t="str">
        <f t="shared" si="18"/>
        <v/>
      </c>
    </row>
    <row r="1185" spans="1:13" x14ac:dyDescent="0.35">
      <c r="A1185" s="73">
        <v>1184</v>
      </c>
      <c r="B1185" s="73"/>
      <c r="C1185" s="73"/>
      <c r="D1185" s="73"/>
      <c r="E1185" s="73"/>
      <c r="F1185" s="73"/>
      <c r="G1185" s="73"/>
      <c r="H1185" s="73"/>
      <c r="I1185" s="73"/>
      <c r="J1185" s="73"/>
      <c r="K1185" s="73"/>
      <c r="L1185" s="73"/>
      <c r="M1185" s="96" t="str">
        <f t="shared" si="18"/>
        <v/>
      </c>
    </row>
    <row r="1186" spans="1:13" x14ac:dyDescent="0.35">
      <c r="A1186" s="73">
        <v>1185</v>
      </c>
      <c r="B1186" s="73"/>
      <c r="C1186" s="73"/>
      <c r="D1186" s="73"/>
      <c r="E1186" s="73"/>
      <c r="F1186" s="73"/>
      <c r="G1186" s="73"/>
      <c r="H1186" s="73"/>
      <c r="I1186" s="73"/>
      <c r="J1186" s="73"/>
      <c r="K1186" s="73"/>
      <c r="L1186" s="73"/>
      <c r="M1186" s="96" t="str">
        <f t="shared" si="18"/>
        <v/>
      </c>
    </row>
    <row r="1187" spans="1:13" x14ac:dyDescent="0.35">
      <c r="A1187" s="73">
        <v>1186</v>
      </c>
      <c r="B1187" s="73"/>
      <c r="C1187" s="73"/>
      <c r="D1187" s="73"/>
      <c r="E1187" s="73"/>
      <c r="F1187" s="73"/>
      <c r="G1187" s="73"/>
      <c r="H1187" s="73"/>
      <c r="I1187" s="73"/>
      <c r="J1187" s="73"/>
      <c r="K1187" s="73"/>
      <c r="L1187" s="73"/>
      <c r="M1187" s="96" t="str">
        <f t="shared" si="18"/>
        <v/>
      </c>
    </row>
    <row r="1188" spans="1:13" x14ac:dyDescent="0.35">
      <c r="A1188" s="73">
        <v>1187</v>
      </c>
      <c r="B1188" s="73"/>
      <c r="C1188" s="73"/>
      <c r="D1188" s="73"/>
      <c r="E1188" s="73"/>
      <c r="F1188" s="73"/>
      <c r="G1188" s="73"/>
      <c r="H1188" s="73"/>
      <c r="I1188" s="73"/>
      <c r="J1188" s="73"/>
      <c r="K1188" s="73"/>
      <c r="L1188" s="73"/>
      <c r="M1188" s="96" t="str">
        <f t="shared" si="18"/>
        <v/>
      </c>
    </row>
    <row r="1189" spans="1:13" x14ac:dyDescent="0.35">
      <c r="A1189" s="73">
        <v>1188</v>
      </c>
      <c r="B1189" s="73"/>
      <c r="C1189" s="73"/>
      <c r="D1189" s="73"/>
      <c r="E1189" s="73"/>
      <c r="F1189" s="73"/>
      <c r="G1189" s="73"/>
      <c r="H1189" s="73"/>
      <c r="I1189" s="73"/>
      <c r="J1189" s="73"/>
      <c r="K1189" s="73"/>
      <c r="L1189" s="73"/>
      <c r="M1189" s="96" t="str">
        <f t="shared" si="18"/>
        <v/>
      </c>
    </row>
    <row r="1190" spans="1:13" x14ac:dyDescent="0.35">
      <c r="A1190" s="73">
        <v>1189</v>
      </c>
      <c r="B1190" s="73"/>
      <c r="C1190" s="73"/>
      <c r="D1190" s="73"/>
      <c r="E1190" s="73"/>
      <c r="F1190" s="73"/>
      <c r="G1190" s="73"/>
      <c r="H1190" s="73"/>
      <c r="I1190" s="73"/>
      <c r="J1190" s="73"/>
      <c r="K1190" s="73"/>
      <c r="L1190" s="73"/>
      <c r="M1190" s="96" t="str">
        <f t="shared" si="18"/>
        <v/>
      </c>
    </row>
    <row r="1191" spans="1:13" x14ac:dyDescent="0.35">
      <c r="A1191" s="73">
        <v>1190</v>
      </c>
      <c r="B1191" s="73"/>
      <c r="C1191" s="73"/>
      <c r="D1191" s="73"/>
      <c r="E1191" s="73"/>
      <c r="F1191" s="73"/>
      <c r="G1191" s="73"/>
      <c r="H1191" s="73"/>
      <c r="I1191" s="73"/>
      <c r="J1191" s="73"/>
      <c r="K1191" s="73"/>
      <c r="L1191" s="73"/>
      <c r="M1191" s="96" t="str">
        <f t="shared" si="18"/>
        <v/>
      </c>
    </row>
    <row r="1192" spans="1:13" x14ac:dyDescent="0.35">
      <c r="A1192" s="73">
        <v>1191</v>
      </c>
      <c r="B1192" s="73"/>
      <c r="C1192" s="73"/>
      <c r="D1192" s="73"/>
      <c r="E1192" s="73"/>
      <c r="F1192" s="73"/>
      <c r="G1192" s="73"/>
      <c r="H1192" s="73"/>
      <c r="I1192" s="73"/>
      <c r="J1192" s="73"/>
      <c r="K1192" s="73"/>
      <c r="L1192" s="73"/>
      <c r="M1192" s="96" t="str">
        <f t="shared" si="18"/>
        <v/>
      </c>
    </row>
    <row r="1193" spans="1:13" x14ac:dyDescent="0.35">
      <c r="A1193" s="73">
        <v>1192</v>
      </c>
      <c r="B1193" s="73"/>
      <c r="C1193" s="73"/>
      <c r="D1193" s="73"/>
      <c r="E1193" s="73"/>
      <c r="F1193" s="73"/>
      <c r="G1193" s="73"/>
      <c r="H1193" s="73"/>
      <c r="I1193" s="73"/>
      <c r="J1193" s="73"/>
      <c r="K1193" s="73"/>
      <c r="L1193" s="73"/>
      <c r="M1193" s="96" t="str">
        <f t="shared" si="18"/>
        <v/>
      </c>
    </row>
    <row r="1194" spans="1:13" x14ac:dyDescent="0.35">
      <c r="A1194" s="73">
        <v>1193</v>
      </c>
      <c r="B1194" s="73"/>
      <c r="C1194" s="73"/>
      <c r="D1194" s="73"/>
      <c r="E1194" s="73"/>
      <c r="F1194" s="73"/>
      <c r="G1194" s="73"/>
      <c r="H1194" s="73"/>
      <c r="I1194" s="73"/>
      <c r="J1194" s="73"/>
      <c r="K1194" s="73"/>
      <c r="L1194" s="73"/>
      <c r="M1194" s="96" t="str">
        <f t="shared" si="18"/>
        <v/>
      </c>
    </row>
    <row r="1195" spans="1:13" x14ac:dyDescent="0.35">
      <c r="A1195" s="73">
        <v>1194</v>
      </c>
      <c r="B1195" s="73"/>
      <c r="C1195" s="73"/>
      <c r="D1195" s="73"/>
      <c r="E1195" s="73"/>
      <c r="F1195" s="73"/>
      <c r="G1195" s="73"/>
      <c r="H1195" s="73"/>
      <c r="I1195" s="73"/>
      <c r="J1195" s="73"/>
      <c r="K1195" s="73"/>
      <c r="L1195" s="73"/>
      <c r="M1195" s="96" t="str">
        <f t="shared" si="18"/>
        <v/>
      </c>
    </row>
    <row r="1196" spans="1:13" x14ac:dyDescent="0.35">
      <c r="A1196" s="73">
        <v>1195</v>
      </c>
      <c r="B1196" s="73"/>
      <c r="C1196" s="73"/>
      <c r="D1196" s="73"/>
      <c r="E1196" s="73"/>
      <c r="F1196" s="73"/>
      <c r="G1196" s="73"/>
      <c r="H1196" s="73"/>
      <c r="I1196" s="73"/>
      <c r="J1196" s="73"/>
      <c r="K1196" s="73"/>
      <c r="L1196" s="73"/>
      <c r="M1196" s="96" t="str">
        <f t="shared" si="18"/>
        <v/>
      </c>
    </row>
    <row r="1197" spans="1:13" x14ac:dyDescent="0.35">
      <c r="A1197" s="73">
        <v>1196</v>
      </c>
      <c r="B1197" s="73"/>
      <c r="C1197" s="73"/>
      <c r="D1197" s="73"/>
      <c r="E1197" s="73"/>
      <c r="F1197" s="73"/>
      <c r="G1197" s="73"/>
      <c r="H1197" s="73"/>
      <c r="I1197" s="73"/>
      <c r="J1197" s="73"/>
      <c r="K1197" s="73"/>
      <c r="L1197" s="73"/>
      <c r="M1197" s="96" t="str">
        <f t="shared" si="18"/>
        <v/>
      </c>
    </row>
    <row r="1198" spans="1:13" x14ac:dyDescent="0.35">
      <c r="A1198" s="73">
        <v>1197</v>
      </c>
      <c r="B1198" s="73"/>
      <c r="C1198" s="73"/>
      <c r="D1198" s="73"/>
      <c r="E1198" s="73"/>
      <c r="F1198" s="73"/>
      <c r="G1198" s="73"/>
      <c r="H1198" s="73"/>
      <c r="I1198" s="73"/>
      <c r="J1198" s="73"/>
      <c r="K1198" s="73"/>
      <c r="L1198" s="73"/>
      <c r="M1198" s="96" t="str">
        <f t="shared" si="18"/>
        <v/>
      </c>
    </row>
    <row r="1199" spans="1:13" x14ac:dyDescent="0.35">
      <c r="A1199" s="73">
        <v>1198</v>
      </c>
      <c r="B1199" s="73"/>
      <c r="C1199" s="73"/>
      <c r="D1199" s="73"/>
      <c r="E1199" s="73"/>
      <c r="F1199" s="73"/>
      <c r="G1199" s="73"/>
      <c r="H1199" s="73"/>
      <c r="I1199" s="73"/>
      <c r="J1199" s="73"/>
      <c r="K1199" s="73"/>
      <c r="L1199" s="73"/>
      <c r="M1199" s="96" t="str">
        <f t="shared" si="18"/>
        <v/>
      </c>
    </row>
    <row r="1200" spans="1:13" x14ac:dyDescent="0.35">
      <c r="A1200" s="73">
        <v>1199</v>
      </c>
      <c r="B1200" s="73"/>
      <c r="C1200" s="73"/>
      <c r="D1200" s="73"/>
      <c r="E1200" s="73"/>
      <c r="F1200" s="73"/>
      <c r="G1200" s="73"/>
      <c r="H1200" s="73"/>
      <c r="I1200" s="73"/>
      <c r="J1200" s="73"/>
      <c r="K1200" s="73"/>
      <c r="L1200" s="73"/>
      <c r="M1200" s="96" t="str">
        <f t="shared" si="18"/>
        <v/>
      </c>
    </row>
    <row r="1201" spans="1:13" x14ac:dyDescent="0.35">
      <c r="A1201" s="73">
        <v>1200</v>
      </c>
      <c r="B1201" s="73"/>
      <c r="C1201" s="73"/>
      <c r="D1201" s="73"/>
      <c r="E1201" s="73"/>
      <c r="F1201" s="73"/>
      <c r="G1201" s="73"/>
      <c r="H1201" s="73"/>
      <c r="I1201" s="73"/>
      <c r="J1201" s="73"/>
      <c r="K1201" s="73"/>
      <c r="L1201" s="73"/>
      <c r="M1201" s="96" t="str">
        <f t="shared" si="18"/>
        <v/>
      </c>
    </row>
    <row r="1202" spans="1:13" x14ac:dyDescent="0.35">
      <c r="A1202" s="73">
        <v>1201</v>
      </c>
      <c r="B1202" s="73"/>
      <c r="C1202" s="73"/>
      <c r="D1202" s="73"/>
      <c r="E1202" s="73"/>
      <c r="F1202" s="73"/>
      <c r="G1202" s="73"/>
      <c r="H1202" s="73"/>
      <c r="I1202" s="73"/>
      <c r="J1202" s="73"/>
      <c r="K1202" s="73"/>
      <c r="L1202" s="73"/>
      <c r="M1202" s="96" t="str">
        <f t="shared" si="18"/>
        <v/>
      </c>
    </row>
    <row r="1203" spans="1:13" x14ac:dyDescent="0.35">
      <c r="A1203" s="73">
        <v>1202</v>
      </c>
      <c r="B1203" s="73"/>
      <c r="C1203" s="73"/>
      <c r="D1203" s="73"/>
      <c r="E1203" s="73"/>
      <c r="F1203" s="73"/>
      <c r="G1203" s="73"/>
      <c r="H1203" s="73"/>
      <c r="I1203" s="73"/>
      <c r="J1203" s="73"/>
      <c r="K1203" s="73"/>
      <c r="L1203" s="73"/>
      <c r="M1203" s="96" t="str">
        <f t="shared" si="18"/>
        <v/>
      </c>
    </row>
    <row r="1204" spans="1:13" x14ac:dyDescent="0.35">
      <c r="A1204" s="73">
        <v>1203</v>
      </c>
      <c r="B1204" s="73"/>
      <c r="C1204" s="73"/>
      <c r="D1204" s="73"/>
      <c r="E1204" s="73"/>
      <c r="F1204" s="73"/>
      <c r="G1204" s="73"/>
      <c r="H1204" s="73"/>
      <c r="I1204" s="73"/>
      <c r="J1204" s="73"/>
      <c r="K1204" s="73"/>
      <c r="L1204" s="73"/>
      <c r="M1204" s="96" t="str">
        <f t="shared" si="18"/>
        <v/>
      </c>
    </row>
    <row r="1205" spans="1:13" x14ac:dyDescent="0.35">
      <c r="A1205" s="73">
        <v>1204</v>
      </c>
      <c r="B1205" s="73"/>
      <c r="C1205" s="73"/>
      <c r="D1205" s="73"/>
      <c r="E1205" s="73"/>
      <c r="F1205" s="73"/>
      <c r="G1205" s="73"/>
      <c r="H1205" s="73"/>
      <c r="I1205" s="73"/>
      <c r="J1205" s="73"/>
      <c r="K1205" s="73"/>
      <c r="L1205" s="73"/>
      <c r="M1205" s="96" t="str">
        <f t="shared" si="18"/>
        <v/>
      </c>
    </row>
    <row r="1206" spans="1:13" x14ac:dyDescent="0.35">
      <c r="A1206" s="73">
        <v>1205</v>
      </c>
      <c r="B1206" s="73"/>
      <c r="C1206" s="73"/>
      <c r="D1206" s="73"/>
      <c r="E1206" s="73"/>
      <c r="F1206" s="73"/>
      <c r="G1206" s="73"/>
      <c r="H1206" s="73"/>
      <c r="I1206" s="73"/>
      <c r="J1206" s="73"/>
      <c r="K1206" s="73"/>
      <c r="L1206" s="73"/>
      <c r="M1206" s="96" t="str">
        <f t="shared" si="18"/>
        <v/>
      </c>
    </row>
    <row r="1207" spans="1:13" x14ac:dyDescent="0.35">
      <c r="A1207" s="73">
        <v>1206</v>
      </c>
      <c r="B1207" s="73"/>
      <c r="C1207" s="73"/>
      <c r="D1207" s="73"/>
      <c r="E1207" s="73"/>
      <c r="F1207" s="73"/>
      <c r="G1207" s="73"/>
      <c r="H1207" s="73"/>
      <c r="I1207" s="73"/>
      <c r="J1207" s="73"/>
      <c r="K1207" s="73"/>
      <c r="L1207" s="73"/>
      <c r="M1207" s="96" t="str">
        <f t="shared" si="18"/>
        <v/>
      </c>
    </row>
    <row r="1208" spans="1:13" x14ac:dyDescent="0.35">
      <c r="A1208" s="73">
        <v>1207</v>
      </c>
      <c r="B1208" s="73"/>
      <c r="C1208" s="73"/>
      <c r="D1208" s="73"/>
      <c r="E1208" s="73"/>
      <c r="F1208" s="73"/>
      <c r="G1208" s="73"/>
      <c r="H1208" s="73"/>
      <c r="I1208" s="73"/>
      <c r="J1208" s="73"/>
      <c r="K1208" s="73"/>
      <c r="L1208" s="73"/>
      <c r="M1208" s="96" t="str">
        <f t="shared" si="18"/>
        <v/>
      </c>
    </row>
    <row r="1209" spans="1:13" x14ac:dyDescent="0.35">
      <c r="A1209" s="73">
        <v>1208</v>
      </c>
      <c r="B1209" s="73"/>
      <c r="C1209" s="73"/>
      <c r="D1209" s="73"/>
      <c r="E1209" s="73"/>
      <c r="F1209" s="73"/>
      <c r="G1209" s="73"/>
      <c r="H1209" s="73"/>
      <c r="I1209" s="73"/>
      <c r="J1209" s="73"/>
      <c r="K1209" s="73"/>
      <c r="L1209" s="73"/>
      <c r="M1209" s="96" t="str">
        <f t="shared" si="18"/>
        <v/>
      </c>
    </row>
    <row r="1210" spans="1:13" x14ac:dyDescent="0.35">
      <c r="A1210" s="73">
        <v>1209</v>
      </c>
      <c r="B1210" s="73"/>
      <c r="C1210" s="73"/>
      <c r="D1210" s="73"/>
      <c r="E1210" s="73"/>
      <c r="F1210" s="73"/>
      <c r="G1210" s="73"/>
      <c r="H1210" s="73"/>
      <c r="I1210" s="73"/>
      <c r="J1210" s="73"/>
      <c r="K1210" s="73"/>
      <c r="L1210" s="73"/>
      <c r="M1210" s="96" t="str">
        <f t="shared" si="18"/>
        <v/>
      </c>
    </row>
    <row r="1211" spans="1:13" x14ac:dyDescent="0.35">
      <c r="A1211" s="73">
        <v>1210</v>
      </c>
      <c r="B1211" s="73"/>
      <c r="C1211" s="73"/>
      <c r="D1211" s="73"/>
      <c r="E1211" s="73"/>
      <c r="F1211" s="73"/>
      <c r="G1211" s="73"/>
      <c r="H1211" s="73"/>
      <c r="I1211" s="73"/>
      <c r="J1211" s="73"/>
      <c r="K1211" s="73"/>
      <c r="L1211" s="73"/>
      <c r="M1211" s="96" t="str">
        <f t="shared" si="18"/>
        <v/>
      </c>
    </row>
    <row r="1212" spans="1:13" x14ac:dyDescent="0.35">
      <c r="A1212" s="73">
        <v>1211</v>
      </c>
      <c r="B1212" s="73"/>
      <c r="C1212" s="73"/>
      <c r="D1212" s="73"/>
      <c r="E1212" s="73"/>
      <c r="F1212" s="73"/>
      <c r="G1212" s="73"/>
      <c r="H1212" s="73"/>
      <c r="I1212" s="73"/>
      <c r="J1212" s="73"/>
      <c r="K1212" s="73"/>
      <c r="L1212" s="73"/>
      <c r="M1212" s="96" t="str">
        <f t="shared" si="18"/>
        <v/>
      </c>
    </row>
    <row r="1213" spans="1:13" x14ac:dyDescent="0.35">
      <c r="A1213" s="73">
        <v>1212</v>
      </c>
      <c r="B1213" s="73"/>
      <c r="C1213" s="73"/>
      <c r="D1213" s="73"/>
      <c r="E1213" s="73"/>
      <c r="F1213" s="73"/>
      <c r="G1213" s="73"/>
      <c r="H1213" s="73"/>
      <c r="I1213" s="73"/>
      <c r="J1213" s="73"/>
      <c r="K1213" s="73"/>
      <c r="L1213" s="73"/>
      <c r="M1213" s="96" t="str">
        <f t="shared" si="18"/>
        <v/>
      </c>
    </row>
    <row r="1214" spans="1:13" x14ac:dyDescent="0.35">
      <c r="A1214" s="73">
        <v>1213</v>
      </c>
      <c r="B1214" s="73"/>
      <c r="C1214" s="73"/>
      <c r="D1214" s="73"/>
      <c r="E1214" s="73"/>
      <c r="F1214" s="73"/>
      <c r="G1214" s="73"/>
      <c r="H1214" s="73"/>
      <c r="I1214" s="73"/>
      <c r="J1214" s="73"/>
      <c r="K1214" s="73"/>
      <c r="L1214" s="73"/>
      <c r="M1214" s="96" t="str">
        <f t="shared" si="18"/>
        <v/>
      </c>
    </row>
    <row r="1215" spans="1:13" x14ac:dyDescent="0.35">
      <c r="A1215" s="73">
        <v>1214</v>
      </c>
      <c r="B1215" s="73"/>
      <c r="C1215" s="73"/>
      <c r="D1215" s="73"/>
      <c r="E1215" s="73"/>
      <c r="F1215" s="73"/>
      <c r="G1215" s="73"/>
      <c r="H1215" s="73"/>
      <c r="I1215" s="73"/>
      <c r="J1215" s="73"/>
      <c r="K1215" s="73"/>
      <c r="L1215" s="73"/>
      <c r="M1215" s="96" t="str">
        <f t="shared" si="18"/>
        <v/>
      </c>
    </row>
    <row r="1216" spans="1:13" x14ac:dyDescent="0.35">
      <c r="A1216" s="73">
        <v>1215</v>
      </c>
      <c r="B1216" s="73"/>
      <c r="C1216" s="73"/>
      <c r="D1216" s="73"/>
      <c r="E1216" s="73"/>
      <c r="F1216" s="73"/>
      <c r="G1216" s="73"/>
      <c r="H1216" s="73"/>
      <c r="I1216" s="73"/>
      <c r="J1216" s="73"/>
      <c r="K1216" s="73"/>
      <c r="L1216" s="73"/>
      <c r="M1216" s="96" t="str">
        <f t="shared" si="18"/>
        <v/>
      </c>
    </row>
    <row r="1217" spans="1:13" x14ac:dyDescent="0.35">
      <c r="A1217" s="73">
        <v>1216</v>
      </c>
      <c r="B1217" s="73"/>
      <c r="C1217" s="73"/>
      <c r="D1217" s="73"/>
      <c r="E1217" s="73"/>
      <c r="F1217" s="73"/>
      <c r="G1217" s="73"/>
      <c r="H1217" s="73"/>
      <c r="I1217" s="73"/>
      <c r="J1217" s="73"/>
      <c r="K1217" s="73"/>
      <c r="L1217" s="73"/>
      <c r="M1217" s="96" t="str">
        <f t="shared" si="18"/>
        <v/>
      </c>
    </row>
    <row r="1218" spans="1:13" x14ac:dyDescent="0.35">
      <c r="A1218" s="73">
        <v>1217</v>
      </c>
      <c r="B1218" s="73"/>
      <c r="C1218" s="73"/>
      <c r="D1218" s="73"/>
      <c r="E1218" s="73"/>
      <c r="F1218" s="73"/>
      <c r="G1218" s="73"/>
      <c r="H1218" s="73"/>
      <c r="I1218" s="73"/>
      <c r="J1218" s="73"/>
      <c r="K1218" s="73"/>
      <c r="L1218" s="73"/>
      <c r="M1218" s="96" t="str">
        <f t="shared" ref="M1218:M1281" si="19">IF(COUNTA($D1218:$J1218)&gt;0,"x","")</f>
        <v/>
      </c>
    </row>
    <row r="1219" spans="1:13" x14ac:dyDescent="0.35">
      <c r="A1219" s="73">
        <v>1218</v>
      </c>
      <c r="B1219" s="73"/>
      <c r="C1219" s="73"/>
      <c r="D1219" s="73"/>
      <c r="E1219" s="73"/>
      <c r="F1219" s="73"/>
      <c r="G1219" s="73"/>
      <c r="H1219" s="73"/>
      <c r="I1219" s="73"/>
      <c r="J1219" s="73"/>
      <c r="K1219" s="73"/>
      <c r="L1219" s="73"/>
      <c r="M1219" s="96" t="str">
        <f t="shared" si="19"/>
        <v/>
      </c>
    </row>
    <row r="1220" spans="1:13" x14ac:dyDescent="0.35">
      <c r="A1220" s="73">
        <v>1219</v>
      </c>
      <c r="B1220" s="73"/>
      <c r="C1220" s="73"/>
      <c r="D1220" s="73"/>
      <c r="E1220" s="73"/>
      <c r="F1220" s="73"/>
      <c r="G1220" s="73"/>
      <c r="H1220" s="73"/>
      <c r="I1220" s="73"/>
      <c r="J1220" s="73"/>
      <c r="K1220" s="73"/>
      <c r="L1220" s="73"/>
      <c r="M1220" s="96" t="str">
        <f t="shared" si="19"/>
        <v/>
      </c>
    </row>
    <row r="1221" spans="1:13" x14ac:dyDescent="0.35">
      <c r="A1221" s="73">
        <v>1220</v>
      </c>
      <c r="B1221" s="73"/>
      <c r="C1221" s="73"/>
      <c r="D1221" s="73"/>
      <c r="E1221" s="73"/>
      <c r="F1221" s="73"/>
      <c r="G1221" s="73"/>
      <c r="H1221" s="73"/>
      <c r="I1221" s="73"/>
      <c r="J1221" s="73"/>
      <c r="K1221" s="73"/>
      <c r="L1221" s="73"/>
      <c r="M1221" s="96" t="str">
        <f t="shared" si="19"/>
        <v/>
      </c>
    </row>
    <row r="1222" spans="1:13" x14ac:dyDescent="0.35">
      <c r="A1222" s="73">
        <v>1221</v>
      </c>
      <c r="B1222" s="73"/>
      <c r="C1222" s="73"/>
      <c r="D1222" s="73"/>
      <c r="E1222" s="73"/>
      <c r="F1222" s="73"/>
      <c r="G1222" s="73"/>
      <c r="H1222" s="73"/>
      <c r="I1222" s="73"/>
      <c r="J1222" s="73"/>
      <c r="K1222" s="73"/>
      <c r="L1222" s="73"/>
      <c r="M1222" s="96" t="str">
        <f t="shared" si="19"/>
        <v/>
      </c>
    </row>
    <row r="1223" spans="1:13" x14ac:dyDescent="0.35">
      <c r="A1223" s="73">
        <v>1222</v>
      </c>
      <c r="B1223" s="73"/>
      <c r="C1223" s="73"/>
      <c r="D1223" s="73"/>
      <c r="E1223" s="73"/>
      <c r="F1223" s="73"/>
      <c r="G1223" s="73"/>
      <c r="H1223" s="73"/>
      <c r="I1223" s="73"/>
      <c r="J1223" s="73"/>
      <c r="K1223" s="73"/>
      <c r="L1223" s="73"/>
      <c r="M1223" s="96" t="str">
        <f t="shared" si="19"/>
        <v/>
      </c>
    </row>
    <row r="1224" spans="1:13" x14ac:dyDescent="0.35">
      <c r="A1224" s="73">
        <v>1223</v>
      </c>
      <c r="B1224" s="73"/>
      <c r="C1224" s="73"/>
      <c r="D1224" s="73"/>
      <c r="E1224" s="73"/>
      <c r="F1224" s="73"/>
      <c r="G1224" s="73"/>
      <c r="H1224" s="73"/>
      <c r="I1224" s="73"/>
      <c r="J1224" s="73"/>
      <c r="K1224" s="73"/>
      <c r="L1224" s="73"/>
      <c r="M1224" s="96" t="str">
        <f t="shared" si="19"/>
        <v/>
      </c>
    </row>
    <row r="1225" spans="1:13" x14ac:dyDescent="0.35">
      <c r="A1225" s="73">
        <v>1224</v>
      </c>
      <c r="B1225" s="73"/>
      <c r="C1225" s="73"/>
      <c r="D1225" s="73"/>
      <c r="E1225" s="73"/>
      <c r="F1225" s="73"/>
      <c r="G1225" s="73"/>
      <c r="H1225" s="73"/>
      <c r="I1225" s="73"/>
      <c r="J1225" s="73"/>
      <c r="K1225" s="73"/>
      <c r="L1225" s="73"/>
      <c r="M1225" s="96" t="str">
        <f t="shared" si="19"/>
        <v/>
      </c>
    </row>
    <row r="1226" spans="1:13" x14ac:dyDescent="0.35">
      <c r="A1226" s="73">
        <v>1225</v>
      </c>
      <c r="B1226" s="73"/>
      <c r="C1226" s="73"/>
      <c r="D1226" s="73"/>
      <c r="E1226" s="73"/>
      <c r="F1226" s="73"/>
      <c r="G1226" s="73"/>
      <c r="H1226" s="73"/>
      <c r="I1226" s="73"/>
      <c r="J1226" s="73"/>
      <c r="K1226" s="73"/>
      <c r="L1226" s="73"/>
      <c r="M1226" s="96" t="str">
        <f t="shared" si="19"/>
        <v/>
      </c>
    </row>
    <row r="1227" spans="1:13" x14ac:dyDescent="0.35">
      <c r="A1227" s="73">
        <v>1226</v>
      </c>
      <c r="B1227" s="73"/>
      <c r="C1227" s="73"/>
      <c r="D1227" s="73"/>
      <c r="E1227" s="73"/>
      <c r="F1227" s="73"/>
      <c r="G1227" s="73"/>
      <c r="H1227" s="73"/>
      <c r="I1227" s="73"/>
      <c r="J1227" s="73"/>
      <c r="K1227" s="73"/>
      <c r="L1227" s="73"/>
      <c r="M1227" s="96" t="str">
        <f t="shared" si="19"/>
        <v/>
      </c>
    </row>
    <row r="1228" spans="1:13" x14ac:dyDescent="0.35">
      <c r="A1228" s="73">
        <v>1227</v>
      </c>
      <c r="B1228" s="73"/>
      <c r="C1228" s="73"/>
      <c r="D1228" s="73"/>
      <c r="E1228" s="73"/>
      <c r="F1228" s="73"/>
      <c r="G1228" s="73"/>
      <c r="H1228" s="73"/>
      <c r="I1228" s="73"/>
      <c r="J1228" s="73"/>
      <c r="K1228" s="73"/>
      <c r="L1228" s="73"/>
      <c r="M1228" s="96" t="str">
        <f t="shared" si="19"/>
        <v/>
      </c>
    </row>
    <row r="1229" spans="1:13" x14ac:dyDescent="0.35">
      <c r="A1229" s="73">
        <v>1228</v>
      </c>
      <c r="B1229" s="73"/>
      <c r="C1229" s="73"/>
      <c r="D1229" s="73"/>
      <c r="E1229" s="73"/>
      <c r="F1229" s="73"/>
      <c r="G1229" s="73"/>
      <c r="H1229" s="73"/>
      <c r="I1229" s="73"/>
      <c r="J1229" s="73"/>
      <c r="K1229" s="73"/>
      <c r="L1229" s="73"/>
      <c r="M1229" s="96" t="str">
        <f t="shared" si="19"/>
        <v/>
      </c>
    </row>
    <row r="1230" spans="1:13" x14ac:dyDescent="0.35">
      <c r="A1230" s="73">
        <v>1229</v>
      </c>
      <c r="B1230" s="73"/>
      <c r="C1230" s="73"/>
      <c r="D1230" s="73"/>
      <c r="E1230" s="73"/>
      <c r="F1230" s="73"/>
      <c r="G1230" s="73"/>
      <c r="H1230" s="73"/>
      <c r="I1230" s="73"/>
      <c r="J1230" s="73"/>
      <c r="K1230" s="73"/>
      <c r="L1230" s="73"/>
      <c r="M1230" s="96" t="str">
        <f t="shared" si="19"/>
        <v/>
      </c>
    </row>
    <row r="1231" spans="1:13" x14ac:dyDescent="0.35">
      <c r="A1231" s="73">
        <v>1230</v>
      </c>
      <c r="B1231" s="73"/>
      <c r="C1231" s="73"/>
      <c r="D1231" s="73"/>
      <c r="E1231" s="73"/>
      <c r="F1231" s="73"/>
      <c r="G1231" s="73"/>
      <c r="H1231" s="73"/>
      <c r="I1231" s="73"/>
      <c r="J1231" s="73"/>
      <c r="K1231" s="73"/>
      <c r="L1231" s="73"/>
      <c r="M1231" s="96" t="str">
        <f t="shared" si="19"/>
        <v/>
      </c>
    </row>
    <row r="1232" spans="1:13" x14ac:dyDescent="0.35">
      <c r="A1232" s="73">
        <v>1231</v>
      </c>
      <c r="B1232" s="73"/>
      <c r="C1232" s="73"/>
      <c r="D1232" s="73"/>
      <c r="E1232" s="73"/>
      <c r="F1232" s="73"/>
      <c r="G1232" s="73"/>
      <c r="H1232" s="73"/>
      <c r="I1232" s="73"/>
      <c r="J1232" s="73"/>
      <c r="K1232" s="73"/>
      <c r="L1232" s="73"/>
      <c r="M1232" s="96" t="str">
        <f t="shared" si="19"/>
        <v/>
      </c>
    </row>
    <row r="1233" spans="1:13" x14ac:dyDescent="0.35">
      <c r="A1233" s="73">
        <v>1232</v>
      </c>
      <c r="B1233" s="73"/>
      <c r="C1233" s="73"/>
      <c r="D1233" s="73"/>
      <c r="E1233" s="73"/>
      <c r="F1233" s="73"/>
      <c r="G1233" s="73"/>
      <c r="H1233" s="73"/>
      <c r="I1233" s="73"/>
      <c r="J1233" s="73"/>
      <c r="K1233" s="73"/>
      <c r="L1233" s="73"/>
      <c r="M1233" s="96" t="str">
        <f t="shared" si="19"/>
        <v/>
      </c>
    </row>
    <row r="1234" spans="1:13" x14ac:dyDescent="0.35">
      <c r="A1234" s="73">
        <v>1233</v>
      </c>
      <c r="B1234" s="73"/>
      <c r="C1234" s="73"/>
      <c r="D1234" s="73"/>
      <c r="E1234" s="73"/>
      <c r="F1234" s="73"/>
      <c r="G1234" s="73"/>
      <c r="H1234" s="73"/>
      <c r="I1234" s="73"/>
      <c r="J1234" s="73"/>
      <c r="K1234" s="73"/>
      <c r="L1234" s="73"/>
      <c r="M1234" s="96" t="str">
        <f t="shared" si="19"/>
        <v/>
      </c>
    </row>
    <row r="1235" spans="1:13" x14ac:dyDescent="0.35">
      <c r="A1235" s="73">
        <v>1234</v>
      </c>
      <c r="B1235" s="73"/>
      <c r="C1235" s="73"/>
      <c r="D1235" s="73"/>
      <c r="E1235" s="73"/>
      <c r="F1235" s="73"/>
      <c r="G1235" s="73"/>
      <c r="H1235" s="73"/>
      <c r="I1235" s="73"/>
      <c r="J1235" s="73"/>
      <c r="K1235" s="73"/>
      <c r="L1235" s="73"/>
      <c r="M1235" s="96" t="str">
        <f t="shared" si="19"/>
        <v/>
      </c>
    </row>
    <row r="1236" spans="1:13" x14ac:dyDescent="0.35">
      <c r="A1236" s="73">
        <v>1235</v>
      </c>
      <c r="B1236" s="73"/>
      <c r="C1236" s="73"/>
      <c r="D1236" s="73"/>
      <c r="E1236" s="73"/>
      <c r="F1236" s="73"/>
      <c r="G1236" s="73"/>
      <c r="H1236" s="73"/>
      <c r="I1236" s="73"/>
      <c r="J1236" s="73"/>
      <c r="K1236" s="73"/>
      <c r="L1236" s="73"/>
      <c r="M1236" s="96" t="str">
        <f t="shared" si="19"/>
        <v/>
      </c>
    </row>
    <row r="1237" spans="1:13" x14ac:dyDescent="0.35">
      <c r="A1237" s="73">
        <v>1236</v>
      </c>
      <c r="B1237" s="73"/>
      <c r="C1237" s="73"/>
      <c r="D1237" s="73"/>
      <c r="E1237" s="73"/>
      <c r="F1237" s="73"/>
      <c r="G1237" s="73"/>
      <c r="H1237" s="73"/>
      <c r="I1237" s="73"/>
      <c r="J1237" s="73"/>
      <c r="K1237" s="73"/>
      <c r="L1237" s="73"/>
      <c r="M1237" s="96" t="str">
        <f t="shared" si="19"/>
        <v/>
      </c>
    </row>
    <row r="1238" spans="1:13" x14ac:dyDescent="0.35">
      <c r="A1238" s="73">
        <v>1237</v>
      </c>
      <c r="B1238" s="73"/>
      <c r="C1238" s="73"/>
      <c r="D1238" s="73"/>
      <c r="E1238" s="73"/>
      <c r="F1238" s="73"/>
      <c r="G1238" s="73"/>
      <c r="H1238" s="73"/>
      <c r="I1238" s="73"/>
      <c r="J1238" s="73"/>
      <c r="K1238" s="73"/>
      <c r="L1238" s="73"/>
      <c r="M1238" s="96" t="str">
        <f t="shared" si="19"/>
        <v/>
      </c>
    </row>
    <row r="1239" spans="1:13" x14ac:dyDescent="0.35">
      <c r="A1239" s="73">
        <v>1238</v>
      </c>
      <c r="B1239" s="73"/>
      <c r="C1239" s="73"/>
      <c r="D1239" s="73"/>
      <c r="E1239" s="73"/>
      <c r="F1239" s="73"/>
      <c r="G1239" s="73"/>
      <c r="H1239" s="73"/>
      <c r="I1239" s="73"/>
      <c r="J1239" s="73"/>
      <c r="K1239" s="73"/>
      <c r="L1239" s="73"/>
      <c r="M1239" s="96" t="str">
        <f t="shared" si="19"/>
        <v/>
      </c>
    </row>
    <row r="1240" spans="1:13" x14ac:dyDescent="0.35">
      <c r="A1240" s="73">
        <v>1239</v>
      </c>
      <c r="B1240" s="73"/>
      <c r="C1240" s="73"/>
      <c r="D1240" s="73"/>
      <c r="E1240" s="73"/>
      <c r="F1240" s="73"/>
      <c r="G1240" s="73"/>
      <c r="H1240" s="73"/>
      <c r="I1240" s="73"/>
      <c r="J1240" s="73"/>
      <c r="K1240" s="73"/>
      <c r="L1240" s="73"/>
      <c r="M1240" s="96" t="str">
        <f t="shared" si="19"/>
        <v/>
      </c>
    </row>
    <row r="1241" spans="1:13" x14ac:dyDescent="0.35">
      <c r="A1241" s="73">
        <v>1240</v>
      </c>
      <c r="B1241" s="73"/>
      <c r="C1241" s="73"/>
      <c r="D1241" s="73"/>
      <c r="E1241" s="73"/>
      <c r="F1241" s="73"/>
      <c r="G1241" s="73"/>
      <c r="H1241" s="73"/>
      <c r="I1241" s="73"/>
      <c r="J1241" s="73"/>
      <c r="K1241" s="73"/>
      <c r="L1241" s="73"/>
      <c r="M1241" s="96" t="str">
        <f t="shared" si="19"/>
        <v/>
      </c>
    </row>
    <row r="1242" spans="1:13" x14ac:dyDescent="0.35">
      <c r="A1242" s="73">
        <v>1241</v>
      </c>
      <c r="B1242" s="73"/>
      <c r="C1242" s="73"/>
      <c r="D1242" s="73"/>
      <c r="E1242" s="73"/>
      <c r="F1242" s="73"/>
      <c r="G1242" s="73"/>
      <c r="H1242" s="73"/>
      <c r="I1242" s="73"/>
      <c r="J1242" s="73"/>
      <c r="K1242" s="73"/>
      <c r="L1242" s="73"/>
      <c r="M1242" s="96" t="str">
        <f t="shared" si="19"/>
        <v/>
      </c>
    </row>
    <row r="1243" spans="1:13" x14ac:dyDescent="0.35">
      <c r="A1243" s="73">
        <v>1242</v>
      </c>
      <c r="B1243" s="73"/>
      <c r="C1243" s="73"/>
      <c r="D1243" s="73"/>
      <c r="E1243" s="73"/>
      <c r="F1243" s="73"/>
      <c r="G1243" s="73"/>
      <c r="H1243" s="73"/>
      <c r="I1243" s="73"/>
      <c r="J1243" s="73"/>
      <c r="K1243" s="73"/>
      <c r="L1243" s="73"/>
      <c r="M1243" s="96" t="str">
        <f t="shared" si="19"/>
        <v/>
      </c>
    </row>
    <row r="1244" spans="1:13" x14ac:dyDescent="0.35">
      <c r="A1244" s="73">
        <v>1243</v>
      </c>
      <c r="B1244" s="73" t="s">
        <v>960</v>
      </c>
      <c r="C1244" s="73" t="s">
        <v>133</v>
      </c>
      <c r="D1244" s="73" t="s">
        <v>18</v>
      </c>
      <c r="E1244" s="73" t="s">
        <v>18</v>
      </c>
      <c r="F1244" s="73"/>
      <c r="G1244" s="73"/>
      <c r="H1244" s="73"/>
      <c r="I1244" s="73"/>
      <c r="J1244" s="73"/>
      <c r="K1244" s="73" t="s">
        <v>92</v>
      </c>
      <c r="L1244" s="73" t="s">
        <v>137</v>
      </c>
      <c r="M1244" s="96" t="str">
        <f t="shared" si="19"/>
        <v>x</v>
      </c>
    </row>
    <row r="1245" spans="1:13" x14ac:dyDescent="0.35">
      <c r="A1245" s="73">
        <v>1244</v>
      </c>
      <c r="B1245" s="73"/>
      <c r="C1245" s="73"/>
      <c r="D1245" s="73"/>
      <c r="E1245" s="73"/>
      <c r="F1245" s="73"/>
      <c r="G1245" s="73"/>
      <c r="H1245" s="73"/>
      <c r="I1245" s="73"/>
      <c r="J1245" s="73"/>
      <c r="K1245" s="73"/>
      <c r="L1245" s="73"/>
      <c r="M1245" s="96" t="str">
        <f t="shared" si="19"/>
        <v/>
      </c>
    </row>
    <row r="1246" spans="1:13" x14ac:dyDescent="0.35">
      <c r="A1246" s="73">
        <v>1245</v>
      </c>
      <c r="B1246" s="73"/>
      <c r="C1246" s="73"/>
      <c r="D1246" s="73"/>
      <c r="E1246" s="73"/>
      <c r="F1246" s="73"/>
      <c r="G1246" s="73"/>
      <c r="H1246" s="73"/>
      <c r="I1246" s="73"/>
      <c r="J1246" s="73"/>
      <c r="K1246" s="73"/>
      <c r="L1246" s="73"/>
      <c r="M1246" s="96" t="str">
        <f t="shared" si="19"/>
        <v/>
      </c>
    </row>
    <row r="1247" spans="1:13" x14ac:dyDescent="0.35">
      <c r="A1247" s="73">
        <v>1246</v>
      </c>
      <c r="B1247" s="73"/>
      <c r="C1247" s="73"/>
      <c r="D1247" s="73"/>
      <c r="E1247" s="73"/>
      <c r="F1247" s="73"/>
      <c r="G1247" s="73"/>
      <c r="H1247" s="73"/>
      <c r="I1247" s="73"/>
      <c r="J1247" s="73"/>
      <c r="K1247" s="73"/>
      <c r="L1247" s="73"/>
      <c r="M1247" s="96" t="str">
        <f t="shared" si="19"/>
        <v/>
      </c>
    </row>
    <row r="1248" spans="1:13" x14ac:dyDescent="0.35">
      <c r="A1248" s="73">
        <v>1247</v>
      </c>
      <c r="B1248" s="73"/>
      <c r="C1248" s="73"/>
      <c r="D1248" s="73"/>
      <c r="E1248" s="73"/>
      <c r="F1248" s="73"/>
      <c r="G1248" s="73"/>
      <c r="H1248" s="73"/>
      <c r="I1248" s="73"/>
      <c r="J1248" s="73"/>
      <c r="K1248" s="73"/>
      <c r="L1248" s="73"/>
      <c r="M1248" s="96" t="str">
        <f t="shared" si="19"/>
        <v/>
      </c>
    </row>
    <row r="1249" spans="1:13" x14ac:dyDescent="0.35">
      <c r="A1249" s="73">
        <v>1248</v>
      </c>
      <c r="B1249" s="73"/>
      <c r="C1249" s="73"/>
      <c r="D1249" s="73"/>
      <c r="E1249" s="73"/>
      <c r="F1249" s="73"/>
      <c r="G1249" s="73"/>
      <c r="H1249" s="73"/>
      <c r="I1249" s="73"/>
      <c r="J1249" s="73"/>
      <c r="K1249" s="73"/>
      <c r="L1249" s="73"/>
      <c r="M1249" s="96" t="str">
        <f t="shared" si="19"/>
        <v/>
      </c>
    </row>
    <row r="1250" spans="1:13" x14ac:dyDescent="0.35">
      <c r="A1250" s="73">
        <v>1249</v>
      </c>
      <c r="B1250" s="73"/>
      <c r="C1250" s="73"/>
      <c r="D1250" s="73"/>
      <c r="E1250" s="73"/>
      <c r="F1250" s="73"/>
      <c r="G1250" s="73"/>
      <c r="H1250" s="73"/>
      <c r="I1250" s="73"/>
      <c r="J1250" s="73"/>
      <c r="K1250" s="73"/>
      <c r="L1250" s="73"/>
      <c r="M1250" s="96" t="str">
        <f t="shared" si="19"/>
        <v/>
      </c>
    </row>
    <row r="1251" spans="1:13" x14ac:dyDescent="0.35">
      <c r="A1251" s="73">
        <v>1250</v>
      </c>
      <c r="B1251" s="73"/>
      <c r="C1251" s="73"/>
      <c r="D1251" s="73"/>
      <c r="E1251" s="73"/>
      <c r="F1251" s="73"/>
      <c r="G1251" s="73"/>
      <c r="H1251" s="73"/>
      <c r="I1251" s="73"/>
      <c r="J1251" s="73"/>
      <c r="K1251" s="73"/>
      <c r="L1251" s="73"/>
      <c r="M1251" s="96" t="str">
        <f t="shared" si="19"/>
        <v/>
      </c>
    </row>
    <row r="1252" spans="1:13" x14ac:dyDescent="0.35">
      <c r="A1252" s="73">
        <v>1251</v>
      </c>
      <c r="B1252" s="73"/>
      <c r="C1252" s="73"/>
      <c r="D1252" s="73"/>
      <c r="E1252" s="73"/>
      <c r="F1252" s="73"/>
      <c r="G1252" s="73"/>
      <c r="H1252" s="73"/>
      <c r="I1252" s="73"/>
      <c r="J1252" s="73"/>
      <c r="K1252" s="73"/>
      <c r="L1252" s="73"/>
      <c r="M1252" s="96" t="str">
        <f t="shared" si="19"/>
        <v/>
      </c>
    </row>
    <row r="1253" spans="1:13" x14ac:dyDescent="0.35">
      <c r="A1253" s="73">
        <v>1252</v>
      </c>
      <c r="B1253" s="73"/>
      <c r="C1253" s="73"/>
      <c r="D1253" s="73"/>
      <c r="E1253" s="73"/>
      <c r="F1253" s="73"/>
      <c r="G1253" s="73"/>
      <c r="H1253" s="73"/>
      <c r="I1253" s="73"/>
      <c r="J1253" s="73"/>
      <c r="K1253" s="73"/>
      <c r="L1253" s="73"/>
      <c r="M1253" s="96" t="str">
        <f t="shared" si="19"/>
        <v/>
      </c>
    </row>
    <row r="1254" spans="1:13" x14ac:dyDescent="0.35">
      <c r="A1254" s="73">
        <v>1253</v>
      </c>
      <c r="B1254" s="73"/>
      <c r="C1254" s="73"/>
      <c r="D1254" s="73"/>
      <c r="E1254" s="73"/>
      <c r="F1254" s="73"/>
      <c r="G1254" s="73"/>
      <c r="H1254" s="73"/>
      <c r="I1254" s="73"/>
      <c r="J1254" s="73"/>
      <c r="K1254" s="73"/>
      <c r="L1254" s="73"/>
      <c r="M1254" s="96" t="str">
        <f t="shared" si="19"/>
        <v/>
      </c>
    </row>
    <row r="1255" spans="1:13" x14ac:dyDescent="0.35">
      <c r="A1255" s="73">
        <v>1254</v>
      </c>
      <c r="B1255" s="73"/>
      <c r="C1255" s="73"/>
      <c r="D1255" s="73"/>
      <c r="E1255" s="73"/>
      <c r="F1255" s="73"/>
      <c r="G1255" s="73"/>
      <c r="H1255" s="73"/>
      <c r="I1255" s="73"/>
      <c r="J1255" s="73"/>
      <c r="K1255" s="73"/>
      <c r="L1255" s="73"/>
      <c r="M1255" s="96" t="str">
        <f t="shared" si="19"/>
        <v/>
      </c>
    </row>
    <row r="1256" spans="1:13" x14ac:dyDescent="0.35">
      <c r="A1256" s="73">
        <v>1255</v>
      </c>
      <c r="B1256" s="73"/>
      <c r="C1256" s="73"/>
      <c r="D1256" s="73"/>
      <c r="E1256" s="73"/>
      <c r="F1256" s="73"/>
      <c r="G1256" s="73"/>
      <c r="H1256" s="73"/>
      <c r="I1256" s="73"/>
      <c r="J1256" s="73"/>
      <c r="K1256" s="73"/>
      <c r="L1256" s="73"/>
      <c r="M1256" s="96" t="str">
        <f t="shared" si="19"/>
        <v/>
      </c>
    </row>
    <row r="1257" spans="1:13" x14ac:dyDescent="0.35">
      <c r="A1257" s="73">
        <v>1256</v>
      </c>
      <c r="B1257" s="73"/>
      <c r="C1257" s="73"/>
      <c r="D1257" s="73"/>
      <c r="E1257" s="73"/>
      <c r="F1257" s="73"/>
      <c r="G1257" s="73"/>
      <c r="H1257" s="73"/>
      <c r="I1257" s="73"/>
      <c r="J1257" s="73"/>
      <c r="K1257" s="73"/>
      <c r="L1257" s="73"/>
      <c r="M1257" s="96" t="str">
        <f t="shared" si="19"/>
        <v/>
      </c>
    </row>
    <row r="1258" spans="1:13" x14ac:dyDescent="0.35">
      <c r="A1258" s="73">
        <v>1257</v>
      </c>
      <c r="B1258" s="73"/>
      <c r="C1258" s="73"/>
      <c r="D1258" s="73"/>
      <c r="E1258" s="73"/>
      <c r="F1258" s="73"/>
      <c r="G1258" s="73"/>
      <c r="H1258" s="73"/>
      <c r="I1258" s="73"/>
      <c r="J1258" s="73"/>
      <c r="K1258" s="73"/>
      <c r="L1258" s="73"/>
      <c r="M1258" s="96" t="str">
        <f t="shared" si="19"/>
        <v/>
      </c>
    </row>
    <row r="1259" spans="1:13" x14ac:dyDescent="0.35">
      <c r="A1259" s="73">
        <v>1258</v>
      </c>
      <c r="B1259" s="73"/>
      <c r="C1259" s="73"/>
      <c r="D1259" s="73"/>
      <c r="E1259" s="73"/>
      <c r="F1259" s="73"/>
      <c r="G1259" s="73"/>
      <c r="H1259" s="73"/>
      <c r="I1259" s="73"/>
      <c r="J1259" s="73"/>
      <c r="K1259" s="73"/>
      <c r="L1259" s="73"/>
      <c r="M1259" s="96" t="str">
        <f t="shared" si="19"/>
        <v/>
      </c>
    </row>
    <row r="1260" spans="1:13" x14ac:dyDescent="0.35">
      <c r="A1260" s="73">
        <v>1259</v>
      </c>
      <c r="B1260" s="73"/>
      <c r="C1260" s="73"/>
      <c r="D1260" s="73"/>
      <c r="E1260" s="73"/>
      <c r="F1260" s="73"/>
      <c r="G1260" s="73"/>
      <c r="H1260" s="73"/>
      <c r="I1260" s="73"/>
      <c r="J1260" s="73"/>
      <c r="K1260" s="73"/>
      <c r="L1260" s="73"/>
      <c r="M1260" s="96" t="str">
        <f t="shared" si="19"/>
        <v/>
      </c>
    </row>
    <row r="1261" spans="1:13" x14ac:dyDescent="0.35">
      <c r="A1261" s="73">
        <v>1260</v>
      </c>
      <c r="B1261" s="73"/>
      <c r="C1261" s="73"/>
      <c r="D1261" s="73"/>
      <c r="E1261" s="73"/>
      <c r="F1261" s="73"/>
      <c r="G1261" s="73"/>
      <c r="H1261" s="73"/>
      <c r="I1261" s="73"/>
      <c r="J1261" s="73"/>
      <c r="K1261" s="73"/>
      <c r="L1261" s="73"/>
      <c r="M1261" s="96" t="str">
        <f t="shared" si="19"/>
        <v/>
      </c>
    </row>
    <row r="1262" spans="1:13" x14ac:dyDescent="0.35">
      <c r="A1262" s="73">
        <v>1261</v>
      </c>
      <c r="B1262" s="73"/>
      <c r="C1262" s="73"/>
      <c r="D1262" s="73"/>
      <c r="E1262" s="73"/>
      <c r="F1262" s="73"/>
      <c r="G1262" s="73"/>
      <c r="H1262" s="73"/>
      <c r="I1262" s="73"/>
      <c r="J1262" s="73"/>
      <c r="K1262" s="73"/>
      <c r="L1262" s="73"/>
      <c r="M1262" s="96" t="str">
        <f t="shared" si="19"/>
        <v/>
      </c>
    </row>
    <row r="1263" spans="1:13" x14ac:dyDescent="0.35">
      <c r="A1263" s="73">
        <v>1262</v>
      </c>
      <c r="B1263" s="73"/>
      <c r="C1263" s="73"/>
      <c r="D1263" s="73"/>
      <c r="E1263" s="73"/>
      <c r="F1263" s="73"/>
      <c r="G1263" s="73"/>
      <c r="H1263" s="73"/>
      <c r="I1263" s="73"/>
      <c r="J1263" s="73"/>
      <c r="K1263" s="73"/>
      <c r="L1263" s="73"/>
      <c r="M1263" s="96" t="str">
        <f t="shared" si="19"/>
        <v/>
      </c>
    </row>
    <row r="1264" spans="1:13" x14ac:dyDescent="0.35">
      <c r="A1264" s="73">
        <v>1263</v>
      </c>
      <c r="B1264" s="73"/>
      <c r="C1264" s="73"/>
      <c r="D1264" s="73"/>
      <c r="E1264" s="73"/>
      <c r="F1264" s="73"/>
      <c r="G1264" s="73"/>
      <c r="H1264" s="73"/>
      <c r="I1264" s="73"/>
      <c r="J1264" s="73"/>
      <c r="K1264" s="73"/>
      <c r="L1264" s="73"/>
      <c r="M1264" s="96" t="str">
        <f t="shared" si="19"/>
        <v/>
      </c>
    </row>
    <row r="1265" spans="1:13" x14ac:dyDescent="0.35">
      <c r="A1265" s="73">
        <v>1264</v>
      </c>
      <c r="B1265" s="73"/>
      <c r="C1265" s="73"/>
      <c r="D1265" s="73"/>
      <c r="E1265" s="73"/>
      <c r="F1265" s="73"/>
      <c r="G1265" s="73"/>
      <c r="H1265" s="73"/>
      <c r="I1265" s="73"/>
      <c r="J1265" s="73"/>
      <c r="K1265" s="73"/>
      <c r="L1265" s="73"/>
      <c r="M1265" s="96" t="str">
        <f t="shared" si="19"/>
        <v/>
      </c>
    </row>
    <row r="1266" spans="1:13" x14ac:dyDescent="0.35">
      <c r="A1266" s="73">
        <v>1265</v>
      </c>
      <c r="B1266" s="73"/>
      <c r="C1266" s="73"/>
      <c r="D1266" s="73"/>
      <c r="E1266" s="73"/>
      <c r="F1266" s="73"/>
      <c r="G1266" s="73"/>
      <c r="H1266" s="73"/>
      <c r="I1266" s="73"/>
      <c r="J1266" s="73"/>
      <c r="K1266" s="73"/>
      <c r="L1266" s="73"/>
      <c r="M1266" s="96" t="str">
        <f t="shared" si="19"/>
        <v/>
      </c>
    </row>
    <row r="1267" spans="1:13" x14ac:dyDescent="0.35">
      <c r="A1267" s="73">
        <v>1266</v>
      </c>
      <c r="B1267" s="73"/>
      <c r="C1267" s="73"/>
      <c r="D1267" s="73"/>
      <c r="E1267" s="73"/>
      <c r="F1267" s="73"/>
      <c r="G1267" s="73"/>
      <c r="H1267" s="73"/>
      <c r="I1267" s="73"/>
      <c r="J1267" s="73"/>
      <c r="K1267" s="73"/>
      <c r="L1267" s="73"/>
      <c r="M1267" s="96" t="str">
        <f t="shared" si="19"/>
        <v/>
      </c>
    </row>
    <row r="1268" spans="1:13" x14ac:dyDescent="0.35">
      <c r="A1268" s="73">
        <v>1267</v>
      </c>
      <c r="B1268" s="73"/>
      <c r="C1268" s="73"/>
      <c r="D1268" s="73"/>
      <c r="E1268" s="73"/>
      <c r="F1268" s="73"/>
      <c r="G1268" s="73"/>
      <c r="H1268" s="73"/>
      <c r="I1268" s="73"/>
      <c r="J1268" s="73"/>
      <c r="K1268" s="73"/>
      <c r="L1268" s="73"/>
      <c r="M1268" s="96" t="str">
        <f t="shared" si="19"/>
        <v/>
      </c>
    </row>
    <row r="1269" spans="1:13" x14ac:dyDescent="0.35">
      <c r="A1269" s="73">
        <v>1268</v>
      </c>
      <c r="B1269" s="73"/>
      <c r="C1269" s="73"/>
      <c r="D1269" s="73"/>
      <c r="E1269" s="73"/>
      <c r="F1269" s="73"/>
      <c r="G1269" s="73"/>
      <c r="H1269" s="73"/>
      <c r="I1269" s="73"/>
      <c r="J1269" s="73"/>
      <c r="K1269" s="73"/>
      <c r="L1269" s="73"/>
      <c r="M1269" s="96" t="str">
        <f t="shared" si="19"/>
        <v/>
      </c>
    </row>
    <row r="1270" spans="1:13" x14ac:dyDescent="0.35">
      <c r="A1270" s="73">
        <v>1269</v>
      </c>
      <c r="B1270" s="73"/>
      <c r="C1270" s="73"/>
      <c r="D1270" s="73"/>
      <c r="E1270" s="73"/>
      <c r="F1270" s="73"/>
      <c r="G1270" s="73"/>
      <c r="H1270" s="73"/>
      <c r="I1270" s="73"/>
      <c r="J1270" s="73"/>
      <c r="K1270" s="73"/>
      <c r="L1270" s="73"/>
      <c r="M1270" s="96" t="str">
        <f t="shared" si="19"/>
        <v/>
      </c>
    </row>
    <row r="1271" spans="1:13" x14ac:dyDescent="0.35">
      <c r="A1271" s="73">
        <v>1270</v>
      </c>
      <c r="B1271" s="73"/>
      <c r="C1271" s="73"/>
      <c r="D1271" s="73"/>
      <c r="E1271" s="73"/>
      <c r="F1271" s="73"/>
      <c r="G1271" s="73"/>
      <c r="H1271" s="73"/>
      <c r="I1271" s="73"/>
      <c r="J1271" s="73"/>
      <c r="K1271" s="73"/>
      <c r="L1271" s="73"/>
      <c r="M1271" s="96" t="str">
        <f t="shared" si="19"/>
        <v/>
      </c>
    </row>
    <row r="1272" spans="1:13" x14ac:dyDescent="0.35">
      <c r="A1272" s="73">
        <v>1271</v>
      </c>
      <c r="B1272" s="73"/>
      <c r="C1272" s="73"/>
      <c r="D1272" s="73"/>
      <c r="E1272" s="73"/>
      <c r="F1272" s="73"/>
      <c r="G1272" s="73"/>
      <c r="H1272" s="73"/>
      <c r="I1272" s="73"/>
      <c r="J1272" s="73"/>
      <c r="K1272" s="73"/>
      <c r="L1272" s="73"/>
      <c r="M1272" s="96" t="str">
        <f t="shared" si="19"/>
        <v/>
      </c>
    </row>
    <row r="1273" spans="1:13" x14ac:dyDescent="0.35">
      <c r="A1273" s="73">
        <v>1272</v>
      </c>
      <c r="B1273" s="73"/>
      <c r="C1273" s="73"/>
      <c r="D1273" s="73"/>
      <c r="E1273" s="73"/>
      <c r="F1273" s="73"/>
      <c r="G1273" s="73"/>
      <c r="H1273" s="73"/>
      <c r="I1273" s="73"/>
      <c r="J1273" s="73"/>
      <c r="K1273" s="73"/>
      <c r="L1273" s="73"/>
      <c r="M1273" s="96" t="str">
        <f t="shared" si="19"/>
        <v/>
      </c>
    </row>
    <row r="1274" spans="1:13" x14ac:dyDescent="0.35">
      <c r="A1274" s="73">
        <v>1273</v>
      </c>
      <c r="B1274" s="73"/>
      <c r="C1274" s="73"/>
      <c r="D1274" s="73"/>
      <c r="E1274" s="73"/>
      <c r="F1274" s="73"/>
      <c r="G1274" s="73"/>
      <c r="H1274" s="73"/>
      <c r="I1274" s="73"/>
      <c r="J1274" s="73"/>
      <c r="K1274" s="73"/>
      <c r="L1274" s="73"/>
      <c r="M1274" s="96" t="str">
        <f t="shared" si="19"/>
        <v/>
      </c>
    </row>
    <row r="1275" spans="1:13" x14ac:dyDescent="0.35">
      <c r="A1275" s="73">
        <v>1274</v>
      </c>
      <c r="B1275" s="73"/>
      <c r="C1275" s="73"/>
      <c r="D1275" s="73"/>
      <c r="E1275" s="73"/>
      <c r="F1275" s="73"/>
      <c r="G1275" s="73"/>
      <c r="H1275" s="73"/>
      <c r="I1275" s="73"/>
      <c r="J1275" s="73"/>
      <c r="K1275" s="73"/>
      <c r="L1275" s="73"/>
      <c r="M1275" s="96" t="str">
        <f t="shared" si="19"/>
        <v/>
      </c>
    </row>
    <row r="1276" spans="1:13" x14ac:dyDescent="0.35">
      <c r="A1276" s="73">
        <v>1275</v>
      </c>
      <c r="B1276" s="73" t="s">
        <v>756</v>
      </c>
      <c r="C1276" s="73" t="s">
        <v>133</v>
      </c>
      <c r="D1276" s="73" t="s">
        <v>18</v>
      </c>
      <c r="E1276" s="73"/>
      <c r="F1276" s="73"/>
      <c r="G1276" s="73" t="s">
        <v>18</v>
      </c>
      <c r="H1276" s="73"/>
      <c r="I1276" s="73" t="s">
        <v>18</v>
      </c>
      <c r="J1276" s="73" t="s">
        <v>18</v>
      </c>
      <c r="K1276" s="73" t="s">
        <v>93</v>
      </c>
      <c r="L1276" s="73" t="s">
        <v>129</v>
      </c>
      <c r="M1276" s="96" t="str">
        <f t="shared" si="19"/>
        <v>x</v>
      </c>
    </row>
    <row r="1277" spans="1:13" x14ac:dyDescent="0.35">
      <c r="A1277" s="73">
        <v>1276</v>
      </c>
      <c r="B1277" s="73"/>
      <c r="C1277" s="73"/>
      <c r="D1277" s="73"/>
      <c r="E1277" s="73"/>
      <c r="F1277" s="73"/>
      <c r="G1277" s="73"/>
      <c r="H1277" s="73"/>
      <c r="I1277" s="73"/>
      <c r="J1277" s="73"/>
      <c r="K1277" s="73"/>
      <c r="L1277" s="73"/>
      <c r="M1277" s="96" t="str">
        <f t="shared" si="19"/>
        <v/>
      </c>
    </row>
    <row r="1278" spans="1:13" x14ac:dyDescent="0.35">
      <c r="A1278" s="73">
        <v>1277</v>
      </c>
      <c r="B1278" s="73"/>
      <c r="C1278" s="73"/>
      <c r="D1278" s="73"/>
      <c r="E1278" s="73"/>
      <c r="F1278" s="73"/>
      <c r="G1278" s="73"/>
      <c r="H1278" s="73"/>
      <c r="I1278" s="73"/>
      <c r="J1278" s="73"/>
      <c r="K1278" s="73"/>
      <c r="L1278" s="73"/>
      <c r="M1278" s="96" t="str">
        <f t="shared" si="19"/>
        <v/>
      </c>
    </row>
    <row r="1279" spans="1:13" x14ac:dyDescent="0.35">
      <c r="A1279" s="73">
        <v>1278</v>
      </c>
      <c r="B1279" s="73"/>
      <c r="C1279" s="73"/>
      <c r="D1279" s="73"/>
      <c r="E1279" s="73"/>
      <c r="F1279" s="73"/>
      <c r="G1279" s="73"/>
      <c r="H1279" s="73"/>
      <c r="I1279" s="73"/>
      <c r="J1279" s="73"/>
      <c r="K1279" s="73"/>
      <c r="L1279" s="73"/>
      <c r="M1279" s="96" t="str">
        <f t="shared" si="19"/>
        <v/>
      </c>
    </row>
    <row r="1280" spans="1:13" x14ac:dyDescent="0.35">
      <c r="A1280" s="73">
        <v>1279</v>
      </c>
      <c r="B1280" s="73"/>
      <c r="C1280" s="73"/>
      <c r="D1280" s="73"/>
      <c r="E1280" s="73"/>
      <c r="F1280" s="73"/>
      <c r="G1280" s="73"/>
      <c r="H1280" s="73"/>
      <c r="I1280" s="73"/>
      <c r="J1280" s="73"/>
      <c r="K1280" s="73"/>
      <c r="L1280" s="73"/>
      <c r="M1280" s="96" t="str">
        <f t="shared" si="19"/>
        <v/>
      </c>
    </row>
    <row r="1281" spans="1:13" x14ac:dyDescent="0.35">
      <c r="A1281" s="73">
        <v>1280</v>
      </c>
      <c r="B1281" s="73"/>
      <c r="C1281" s="73"/>
      <c r="D1281" s="73"/>
      <c r="E1281" s="73"/>
      <c r="F1281" s="73"/>
      <c r="G1281" s="73"/>
      <c r="H1281" s="73"/>
      <c r="I1281" s="73"/>
      <c r="J1281" s="73"/>
      <c r="K1281" s="73"/>
      <c r="L1281" s="73"/>
      <c r="M1281" s="96" t="str">
        <f t="shared" si="19"/>
        <v/>
      </c>
    </row>
    <row r="1282" spans="1:13" x14ac:dyDescent="0.35">
      <c r="A1282" s="73">
        <v>1281</v>
      </c>
      <c r="B1282" s="73"/>
      <c r="C1282" s="73"/>
      <c r="D1282" s="73"/>
      <c r="E1282" s="73"/>
      <c r="F1282" s="73"/>
      <c r="G1282" s="73"/>
      <c r="H1282" s="73"/>
      <c r="I1282" s="73"/>
      <c r="J1282" s="73"/>
      <c r="K1282" s="73"/>
      <c r="L1282" s="73"/>
      <c r="M1282" s="96" t="str">
        <f t="shared" ref="M1282:M1345" si="20">IF(COUNTA($D1282:$J1282)&gt;0,"x","")</f>
        <v/>
      </c>
    </row>
    <row r="1283" spans="1:13" x14ac:dyDescent="0.35">
      <c r="A1283" s="73">
        <v>1282</v>
      </c>
      <c r="B1283" s="73"/>
      <c r="C1283" s="73"/>
      <c r="D1283" s="73"/>
      <c r="E1283" s="73"/>
      <c r="F1283" s="73"/>
      <c r="G1283" s="73"/>
      <c r="H1283" s="73"/>
      <c r="I1283" s="73"/>
      <c r="J1283" s="73"/>
      <c r="K1283" s="73"/>
      <c r="L1283" s="73"/>
      <c r="M1283" s="96" t="str">
        <f t="shared" si="20"/>
        <v/>
      </c>
    </row>
    <row r="1284" spans="1:13" x14ac:dyDescent="0.35">
      <c r="A1284" s="73">
        <v>1283</v>
      </c>
      <c r="B1284" s="73"/>
      <c r="C1284" s="73"/>
      <c r="D1284" s="73"/>
      <c r="E1284" s="73"/>
      <c r="F1284" s="73"/>
      <c r="G1284" s="73"/>
      <c r="H1284" s="73"/>
      <c r="I1284" s="73"/>
      <c r="J1284" s="73"/>
      <c r="K1284" s="73"/>
      <c r="L1284" s="73"/>
      <c r="M1284" s="96" t="str">
        <f t="shared" si="20"/>
        <v/>
      </c>
    </row>
    <row r="1285" spans="1:13" x14ac:dyDescent="0.35">
      <c r="A1285" s="73">
        <v>1284</v>
      </c>
      <c r="B1285" s="73"/>
      <c r="C1285" s="73"/>
      <c r="D1285" s="73"/>
      <c r="E1285" s="73"/>
      <c r="F1285" s="73"/>
      <c r="G1285" s="73"/>
      <c r="H1285" s="73"/>
      <c r="I1285" s="73"/>
      <c r="J1285" s="73"/>
      <c r="K1285" s="73"/>
      <c r="L1285" s="73"/>
      <c r="M1285" s="96" t="str">
        <f t="shared" si="20"/>
        <v/>
      </c>
    </row>
    <row r="1286" spans="1:13" x14ac:dyDescent="0.35">
      <c r="A1286" s="73">
        <v>1285</v>
      </c>
      <c r="B1286" s="73"/>
      <c r="C1286" s="73"/>
      <c r="D1286" s="73"/>
      <c r="E1286" s="73"/>
      <c r="F1286" s="73"/>
      <c r="G1286" s="73"/>
      <c r="H1286" s="73"/>
      <c r="I1286" s="73"/>
      <c r="J1286" s="73"/>
      <c r="K1286" s="73"/>
      <c r="L1286" s="73"/>
      <c r="M1286" s="96" t="str">
        <f t="shared" si="20"/>
        <v/>
      </c>
    </row>
    <row r="1287" spans="1:13" x14ac:dyDescent="0.35">
      <c r="A1287" s="73">
        <v>1286</v>
      </c>
      <c r="B1287" s="73"/>
      <c r="C1287" s="73"/>
      <c r="D1287" s="73"/>
      <c r="E1287" s="73"/>
      <c r="F1287" s="73"/>
      <c r="G1287" s="73"/>
      <c r="H1287" s="73"/>
      <c r="I1287" s="73"/>
      <c r="J1287" s="73"/>
      <c r="K1287" s="73"/>
      <c r="L1287" s="73"/>
      <c r="M1287" s="96" t="str">
        <f t="shared" si="20"/>
        <v/>
      </c>
    </row>
    <row r="1288" spans="1:13" x14ac:dyDescent="0.35">
      <c r="A1288" s="73">
        <v>1287</v>
      </c>
      <c r="B1288" s="73"/>
      <c r="C1288" s="73"/>
      <c r="D1288" s="73"/>
      <c r="E1288" s="73"/>
      <c r="F1288" s="73"/>
      <c r="G1288" s="73"/>
      <c r="H1288" s="73"/>
      <c r="I1288" s="73"/>
      <c r="J1288" s="73"/>
      <c r="K1288" s="73"/>
      <c r="L1288" s="73"/>
      <c r="M1288" s="96" t="str">
        <f t="shared" si="20"/>
        <v/>
      </c>
    </row>
    <row r="1289" spans="1:13" x14ac:dyDescent="0.35">
      <c r="A1289" s="73">
        <v>1288</v>
      </c>
      <c r="B1289" s="73"/>
      <c r="C1289" s="73"/>
      <c r="D1289" s="73"/>
      <c r="E1289" s="73"/>
      <c r="F1289" s="73"/>
      <c r="G1289" s="73"/>
      <c r="H1289" s="73"/>
      <c r="I1289" s="73"/>
      <c r="J1289" s="73"/>
      <c r="K1289" s="73"/>
      <c r="L1289" s="73"/>
      <c r="M1289" s="96" t="str">
        <f t="shared" si="20"/>
        <v/>
      </c>
    </row>
    <row r="1290" spans="1:13" x14ac:dyDescent="0.35">
      <c r="A1290" s="73">
        <v>1289</v>
      </c>
      <c r="B1290" s="73"/>
      <c r="C1290" s="73"/>
      <c r="D1290" s="73"/>
      <c r="E1290" s="73"/>
      <c r="F1290" s="73"/>
      <c r="G1290" s="73"/>
      <c r="H1290" s="73"/>
      <c r="I1290" s="73"/>
      <c r="J1290" s="73"/>
      <c r="K1290" s="73"/>
      <c r="L1290" s="73"/>
      <c r="M1290" s="96" t="str">
        <f t="shared" si="20"/>
        <v/>
      </c>
    </row>
    <row r="1291" spans="1:13" x14ac:dyDescent="0.35">
      <c r="A1291" s="73">
        <v>1290</v>
      </c>
      <c r="B1291" s="73"/>
      <c r="C1291" s="73"/>
      <c r="D1291" s="73"/>
      <c r="E1291" s="73"/>
      <c r="F1291" s="73"/>
      <c r="G1291" s="73"/>
      <c r="H1291" s="73"/>
      <c r="I1291" s="73"/>
      <c r="J1291" s="73"/>
      <c r="K1291" s="73"/>
      <c r="L1291" s="73"/>
      <c r="M1291" s="96" t="str">
        <f t="shared" si="20"/>
        <v/>
      </c>
    </row>
    <row r="1292" spans="1:13" x14ac:dyDescent="0.35">
      <c r="A1292" s="73">
        <v>1291</v>
      </c>
      <c r="B1292" s="73" t="s">
        <v>280</v>
      </c>
      <c r="C1292" s="73" t="s">
        <v>752</v>
      </c>
      <c r="D1292" s="73"/>
      <c r="E1292" s="73"/>
      <c r="F1292" s="73"/>
      <c r="G1292" s="73"/>
      <c r="H1292" s="73" t="s">
        <v>18</v>
      </c>
      <c r="I1292" s="73"/>
      <c r="J1292" s="73"/>
      <c r="K1292" s="73"/>
      <c r="L1292" s="73"/>
      <c r="M1292" s="96" t="str">
        <f t="shared" si="20"/>
        <v>x</v>
      </c>
    </row>
    <row r="1293" spans="1:13" x14ac:dyDescent="0.35">
      <c r="A1293" s="73">
        <v>1292</v>
      </c>
      <c r="B1293" s="73"/>
      <c r="C1293" s="73"/>
      <c r="D1293" s="73"/>
      <c r="E1293" s="73"/>
      <c r="F1293" s="73"/>
      <c r="G1293" s="73"/>
      <c r="H1293" s="73"/>
      <c r="I1293" s="73"/>
      <c r="J1293" s="73"/>
      <c r="K1293" s="73"/>
      <c r="L1293" s="73"/>
      <c r="M1293" s="96" t="str">
        <f t="shared" si="20"/>
        <v/>
      </c>
    </row>
    <row r="1294" spans="1:13" x14ac:dyDescent="0.35">
      <c r="A1294" s="73">
        <v>1293</v>
      </c>
      <c r="B1294" s="73"/>
      <c r="C1294" s="73"/>
      <c r="D1294" s="73"/>
      <c r="E1294" s="73"/>
      <c r="F1294" s="73"/>
      <c r="G1294" s="73"/>
      <c r="H1294" s="73"/>
      <c r="I1294" s="73"/>
      <c r="J1294" s="73"/>
      <c r="K1294" s="73"/>
      <c r="L1294" s="73"/>
      <c r="M1294" s="96" t="str">
        <f t="shared" si="20"/>
        <v/>
      </c>
    </row>
    <row r="1295" spans="1:13" x14ac:dyDescent="0.35">
      <c r="A1295" s="73">
        <v>1294</v>
      </c>
      <c r="B1295" s="73"/>
      <c r="C1295" s="73"/>
      <c r="D1295" s="73"/>
      <c r="E1295" s="73"/>
      <c r="F1295" s="73"/>
      <c r="G1295" s="73"/>
      <c r="H1295" s="73"/>
      <c r="I1295" s="73"/>
      <c r="J1295" s="73"/>
      <c r="K1295" s="73"/>
      <c r="L1295" s="73"/>
      <c r="M1295" s="96" t="str">
        <f t="shared" si="20"/>
        <v/>
      </c>
    </row>
    <row r="1296" spans="1:13" x14ac:dyDescent="0.35">
      <c r="A1296" s="73">
        <v>1295</v>
      </c>
      <c r="B1296" s="73"/>
      <c r="C1296" s="73"/>
      <c r="D1296" s="73"/>
      <c r="E1296" s="73"/>
      <c r="F1296" s="73"/>
      <c r="G1296" s="73"/>
      <c r="H1296" s="73"/>
      <c r="I1296" s="73"/>
      <c r="J1296" s="73"/>
      <c r="K1296" s="73"/>
      <c r="L1296" s="73"/>
      <c r="M1296" s="96" t="str">
        <f t="shared" si="20"/>
        <v/>
      </c>
    </row>
    <row r="1297" spans="1:13" x14ac:dyDescent="0.35">
      <c r="A1297" s="73">
        <v>1296</v>
      </c>
      <c r="B1297" s="73"/>
      <c r="C1297" s="73"/>
      <c r="D1297" s="73"/>
      <c r="E1297" s="73"/>
      <c r="F1297" s="73"/>
      <c r="G1297" s="73"/>
      <c r="H1297" s="73"/>
      <c r="I1297" s="73"/>
      <c r="J1297" s="73"/>
      <c r="K1297" s="73"/>
      <c r="L1297" s="73"/>
      <c r="M1297" s="96" t="str">
        <f t="shared" si="20"/>
        <v/>
      </c>
    </row>
    <row r="1298" spans="1:13" x14ac:dyDescent="0.35">
      <c r="A1298" s="73">
        <v>1297</v>
      </c>
      <c r="B1298" s="73"/>
      <c r="C1298" s="73"/>
      <c r="D1298" s="73"/>
      <c r="E1298" s="73"/>
      <c r="F1298" s="73"/>
      <c r="G1298" s="73"/>
      <c r="H1298" s="73"/>
      <c r="I1298" s="73"/>
      <c r="J1298" s="73"/>
      <c r="K1298" s="73"/>
      <c r="L1298" s="73"/>
      <c r="M1298" s="96" t="str">
        <f t="shared" si="20"/>
        <v/>
      </c>
    </row>
    <row r="1299" spans="1:13" x14ac:dyDescent="0.35">
      <c r="A1299" s="73">
        <v>1298</v>
      </c>
      <c r="B1299" s="73" t="s">
        <v>281</v>
      </c>
      <c r="C1299" s="73" t="s">
        <v>752</v>
      </c>
      <c r="D1299" s="73"/>
      <c r="E1299" s="73"/>
      <c r="F1299" s="73" t="s">
        <v>18</v>
      </c>
      <c r="G1299" s="73"/>
      <c r="H1299" s="73"/>
      <c r="I1299" s="73"/>
      <c r="J1299" s="73"/>
      <c r="K1299" s="73" t="s">
        <v>97</v>
      </c>
      <c r="L1299" s="73"/>
      <c r="M1299" s="96" t="str">
        <f t="shared" si="20"/>
        <v>x</v>
      </c>
    </row>
    <row r="1300" spans="1:13" x14ac:dyDescent="0.35">
      <c r="A1300" s="73">
        <v>1299</v>
      </c>
      <c r="B1300" s="73"/>
      <c r="C1300" s="73"/>
      <c r="D1300" s="73"/>
      <c r="E1300" s="73"/>
      <c r="F1300" s="73"/>
      <c r="G1300" s="73"/>
      <c r="H1300" s="73"/>
      <c r="I1300" s="73"/>
      <c r="J1300" s="73"/>
      <c r="K1300" s="73"/>
      <c r="L1300" s="73"/>
      <c r="M1300" s="96" t="str">
        <f t="shared" si="20"/>
        <v/>
      </c>
    </row>
    <row r="1301" spans="1:13" x14ac:dyDescent="0.35">
      <c r="A1301" s="73">
        <v>1300</v>
      </c>
      <c r="B1301" s="73"/>
      <c r="C1301" s="73"/>
      <c r="D1301" s="73"/>
      <c r="E1301" s="73"/>
      <c r="F1301" s="73"/>
      <c r="G1301" s="73"/>
      <c r="H1301" s="73"/>
      <c r="I1301" s="73"/>
      <c r="J1301" s="73"/>
      <c r="K1301" s="73"/>
      <c r="L1301" s="73"/>
      <c r="M1301" s="96" t="str">
        <f t="shared" si="20"/>
        <v/>
      </c>
    </row>
    <row r="1302" spans="1:13" x14ac:dyDescent="0.35">
      <c r="A1302" s="73">
        <v>1301</v>
      </c>
      <c r="B1302" s="73" t="s">
        <v>282</v>
      </c>
      <c r="C1302" s="73" t="s">
        <v>133</v>
      </c>
      <c r="D1302" s="73"/>
      <c r="E1302" s="73" t="s">
        <v>18</v>
      </c>
      <c r="F1302" s="73"/>
      <c r="G1302" s="73"/>
      <c r="H1302" s="73" t="s">
        <v>18</v>
      </c>
      <c r="I1302" s="73"/>
      <c r="J1302" s="73"/>
      <c r="K1302" s="73" t="s">
        <v>96</v>
      </c>
      <c r="L1302" s="73"/>
      <c r="M1302" s="96" t="str">
        <f t="shared" si="20"/>
        <v>x</v>
      </c>
    </row>
    <row r="1303" spans="1:13" x14ac:dyDescent="0.35">
      <c r="A1303" s="73">
        <v>1302</v>
      </c>
      <c r="B1303" s="73"/>
      <c r="C1303" s="73"/>
      <c r="D1303" s="73"/>
      <c r="E1303" s="73"/>
      <c r="F1303" s="73"/>
      <c r="G1303" s="73"/>
      <c r="H1303" s="73"/>
      <c r="I1303" s="73"/>
      <c r="J1303" s="73"/>
      <c r="K1303" s="73"/>
      <c r="L1303" s="73"/>
      <c r="M1303" s="96" t="str">
        <f t="shared" si="20"/>
        <v/>
      </c>
    </row>
    <row r="1304" spans="1:13" x14ac:dyDescent="0.35">
      <c r="A1304" s="73">
        <v>1303</v>
      </c>
      <c r="B1304" s="73"/>
      <c r="C1304" s="73"/>
      <c r="D1304" s="73"/>
      <c r="E1304" s="73"/>
      <c r="F1304" s="73"/>
      <c r="G1304" s="73"/>
      <c r="H1304" s="73"/>
      <c r="I1304" s="73"/>
      <c r="J1304" s="73"/>
      <c r="K1304" s="73"/>
      <c r="L1304" s="73"/>
      <c r="M1304" s="96" t="str">
        <f t="shared" si="20"/>
        <v/>
      </c>
    </row>
    <row r="1305" spans="1:13" x14ac:dyDescent="0.35">
      <c r="A1305" s="73">
        <v>1304</v>
      </c>
      <c r="B1305" s="73"/>
      <c r="C1305" s="73"/>
      <c r="D1305" s="73"/>
      <c r="E1305" s="73"/>
      <c r="F1305" s="73"/>
      <c r="G1305" s="73"/>
      <c r="H1305" s="73"/>
      <c r="I1305" s="73"/>
      <c r="J1305" s="73"/>
      <c r="K1305" s="73"/>
      <c r="L1305" s="73"/>
      <c r="M1305" s="96" t="str">
        <f t="shared" si="20"/>
        <v/>
      </c>
    </row>
    <row r="1306" spans="1:13" x14ac:dyDescent="0.35">
      <c r="A1306" s="73">
        <v>1305</v>
      </c>
      <c r="B1306" s="73" t="s">
        <v>283</v>
      </c>
      <c r="C1306" s="73" t="s">
        <v>752</v>
      </c>
      <c r="D1306" s="73" t="s">
        <v>18</v>
      </c>
      <c r="E1306" s="73"/>
      <c r="F1306" s="73"/>
      <c r="G1306" s="73"/>
      <c r="H1306" s="73" t="s">
        <v>18</v>
      </c>
      <c r="I1306" s="73"/>
      <c r="J1306" s="73"/>
      <c r="K1306" s="73" t="s">
        <v>95</v>
      </c>
      <c r="L1306" s="73" t="s">
        <v>129</v>
      </c>
      <c r="M1306" s="96" t="str">
        <f t="shared" si="20"/>
        <v>x</v>
      </c>
    </row>
    <row r="1307" spans="1:13" x14ac:dyDescent="0.35">
      <c r="A1307" s="73">
        <v>1306</v>
      </c>
      <c r="B1307" s="73"/>
      <c r="C1307" s="73"/>
      <c r="D1307" s="73"/>
      <c r="E1307" s="73"/>
      <c r="F1307" s="73"/>
      <c r="G1307" s="73"/>
      <c r="H1307" s="73"/>
      <c r="I1307" s="73"/>
      <c r="J1307" s="73"/>
      <c r="K1307" s="73"/>
      <c r="L1307" s="73"/>
      <c r="M1307" s="96" t="str">
        <f t="shared" si="20"/>
        <v/>
      </c>
    </row>
    <row r="1308" spans="1:13" x14ac:dyDescent="0.35">
      <c r="A1308" s="73">
        <v>1307</v>
      </c>
      <c r="B1308" s="73"/>
      <c r="C1308" s="73"/>
      <c r="D1308" s="73"/>
      <c r="E1308" s="73"/>
      <c r="F1308" s="73"/>
      <c r="G1308" s="73"/>
      <c r="H1308" s="73"/>
      <c r="I1308" s="73"/>
      <c r="J1308" s="73"/>
      <c r="K1308" s="73"/>
      <c r="L1308" s="73"/>
      <c r="M1308" s="96" t="str">
        <f t="shared" si="20"/>
        <v/>
      </c>
    </row>
    <row r="1309" spans="1:13" x14ac:dyDescent="0.35">
      <c r="A1309" s="73">
        <v>1308</v>
      </c>
      <c r="B1309" s="73"/>
      <c r="C1309" s="73"/>
      <c r="D1309" s="73"/>
      <c r="E1309" s="73"/>
      <c r="F1309" s="73"/>
      <c r="G1309" s="73"/>
      <c r="H1309" s="73"/>
      <c r="I1309" s="73"/>
      <c r="J1309" s="73"/>
      <c r="K1309" s="73"/>
      <c r="L1309" s="73"/>
      <c r="M1309" s="96" t="str">
        <f t="shared" si="20"/>
        <v/>
      </c>
    </row>
    <row r="1310" spans="1:13" x14ac:dyDescent="0.35">
      <c r="A1310" s="73">
        <v>1309</v>
      </c>
      <c r="B1310" s="73"/>
      <c r="C1310" s="73"/>
      <c r="D1310" s="73"/>
      <c r="E1310" s="73"/>
      <c r="F1310" s="73"/>
      <c r="G1310" s="73"/>
      <c r="H1310" s="73"/>
      <c r="I1310" s="73"/>
      <c r="J1310" s="73"/>
      <c r="K1310" s="73"/>
      <c r="L1310" s="73"/>
      <c r="M1310" s="96" t="str">
        <f t="shared" si="20"/>
        <v/>
      </c>
    </row>
    <row r="1311" spans="1:13" x14ac:dyDescent="0.35">
      <c r="A1311" s="73">
        <v>1310</v>
      </c>
      <c r="B1311" s="73"/>
      <c r="C1311" s="73"/>
      <c r="D1311" s="73"/>
      <c r="E1311" s="73"/>
      <c r="F1311" s="73"/>
      <c r="G1311" s="73"/>
      <c r="H1311" s="73"/>
      <c r="I1311" s="73"/>
      <c r="J1311" s="73"/>
      <c r="K1311" s="73"/>
      <c r="L1311" s="73"/>
      <c r="M1311" s="96" t="str">
        <f t="shared" si="20"/>
        <v/>
      </c>
    </row>
    <row r="1312" spans="1:13" x14ac:dyDescent="0.35">
      <c r="A1312" s="73">
        <v>1311</v>
      </c>
      <c r="B1312" s="73" t="s">
        <v>284</v>
      </c>
      <c r="C1312" s="73"/>
      <c r="D1312" s="73"/>
      <c r="E1312" s="73"/>
      <c r="F1312" s="73"/>
      <c r="G1312" s="73"/>
      <c r="H1312" s="73"/>
      <c r="I1312" s="73"/>
      <c r="J1312" s="73"/>
      <c r="K1312" s="73"/>
      <c r="L1312" s="73"/>
      <c r="M1312" s="96" t="str">
        <f t="shared" si="20"/>
        <v/>
      </c>
    </row>
    <row r="1313" spans="1:13" x14ac:dyDescent="0.35">
      <c r="A1313" s="73">
        <v>1312</v>
      </c>
      <c r="B1313" s="73"/>
      <c r="C1313" s="73"/>
      <c r="D1313" s="73"/>
      <c r="E1313" s="73"/>
      <c r="F1313" s="73"/>
      <c r="G1313" s="73"/>
      <c r="H1313" s="73"/>
      <c r="I1313" s="73"/>
      <c r="J1313" s="73"/>
      <c r="K1313" s="73"/>
      <c r="L1313" s="73"/>
      <c r="M1313" s="96" t="str">
        <f t="shared" si="20"/>
        <v/>
      </c>
    </row>
    <row r="1314" spans="1:13" x14ac:dyDescent="0.35">
      <c r="A1314" s="73">
        <v>1313</v>
      </c>
      <c r="B1314" s="73"/>
      <c r="C1314" s="73"/>
      <c r="D1314" s="73"/>
      <c r="E1314" s="73"/>
      <c r="F1314" s="73"/>
      <c r="G1314" s="73"/>
      <c r="H1314" s="73"/>
      <c r="I1314" s="73"/>
      <c r="J1314" s="73"/>
      <c r="K1314" s="73"/>
      <c r="L1314" s="73"/>
      <c r="M1314" s="96" t="str">
        <f t="shared" si="20"/>
        <v/>
      </c>
    </row>
    <row r="1315" spans="1:13" x14ac:dyDescent="0.35">
      <c r="A1315" s="73">
        <v>1314</v>
      </c>
      <c r="B1315" s="73"/>
      <c r="C1315" s="73"/>
      <c r="D1315" s="73"/>
      <c r="E1315" s="73"/>
      <c r="F1315" s="73"/>
      <c r="G1315" s="73"/>
      <c r="H1315" s="73"/>
      <c r="I1315" s="73"/>
      <c r="J1315" s="73"/>
      <c r="K1315" s="73"/>
      <c r="L1315" s="73"/>
      <c r="M1315" s="96" t="str">
        <f t="shared" si="20"/>
        <v/>
      </c>
    </row>
    <row r="1316" spans="1:13" x14ac:dyDescent="0.35">
      <c r="A1316" s="73">
        <v>1315</v>
      </c>
      <c r="B1316" s="73"/>
      <c r="C1316" s="73"/>
      <c r="D1316" s="73"/>
      <c r="E1316" s="73"/>
      <c r="F1316" s="73"/>
      <c r="G1316" s="73"/>
      <c r="H1316" s="73"/>
      <c r="I1316" s="73"/>
      <c r="J1316" s="73"/>
      <c r="K1316" s="73"/>
      <c r="L1316" s="73"/>
      <c r="M1316" s="96" t="str">
        <f t="shared" si="20"/>
        <v/>
      </c>
    </row>
    <row r="1317" spans="1:13" x14ac:dyDescent="0.35">
      <c r="A1317" s="73">
        <v>1316</v>
      </c>
      <c r="B1317" s="73"/>
      <c r="C1317" s="73"/>
      <c r="D1317" s="73"/>
      <c r="E1317" s="73"/>
      <c r="F1317" s="73"/>
      <c r="G1317" s="73"/>
      <c r="H1317" s="73"/>
      <c r="I1317" s="73"/>
      <c r="J1317" s="73"/>
      <c r="K1317" s="73"/>
      <c r="L1317" s="73"/>
      <c r="M1317" s="96" t="str">
        <f t="shared" si="20"/>
        <v/>
      </c>
    </row>
    <row r="1318" spans="1:13" x14ac:dyDescent="0.35">
      <c r="A1318" s="73">
        <v>1317</v>
      </c>
      <c r="B1318" s="73"/>
      <c r="C1318" s="73"/>
      <c r="D1318" s="73"/>
      <c r="E1318" s="73"/>
      <c r="F1318" s="73"/>
      <c r="G1318" s="73"/>
      <c r="H1318" s="73"/>
      <c r="I1318" s="73"/>
      <c r="J1318" s="73"/>
      <c r="K1318" s="73"/>
      <c r="L1318" s="73"/>
      <c r="M1318" s="96" t="str">
        <f t="shared" si="20"/>
        <v/>
      </c>
    </row>
    <row r="1319" spans="1:13" x14ac:dyDescent="0.35">
      <c r="A1319" s="73">
        <v>1318</v>
      </c>
      <c r="B1319" s="73"/>
      <c r="C1319" s="73"/>
      <c r="D1319" s="73"/>
      <c r="E1319" s="73"/>
      <c r="F1319" s="73"/>
      <c r="G1319" s="73"/>
      <c r="H1319" s="73"/>
      <c r="I1319" s="73"/>
      <c r="J1319" s="73"/>
      <c r="K1319" s="73"/>
      <c r="L1319" s="73"/>
      <c r="M1319" s="96" t="str">
        <f t="shared" si="20"/>
        <v/>
      </c>
    </row>
    <row r="1320" spans="1:13" x14ac:dyDescent="0.35">
      <c r="A1320" s="73">
        <v>1319</v>
      </c>
      <c r="B1320" s="73"/>
      <c r="C1320" s="73"/>
      <c r="D1320" s="73"/>
      <c r="E1320" s="73"/>
      <c r="F1320" s="73"/>
      <c r="G1320" s="73"/>
      <c r="H1320" s="73"/>
      <c r="I1320" s="73"/>
      <c r="J1320" s="73"/>
      <c r="K1320" s="73"/>
      <c r="L1320" s="73"/>
      <c r="M1320" s="96" t="str">
        <f t="shared" si="20"/>
        <v/>
      </c>
    </row>
    <row r="1321" spans="1:13" x14ac:dyDescent="0.35">
      <c r="A1321" s="73">
        <v>1320</v>
      </c>
      <c r="B1321" s="73"/>
      <c r="C1321" s="73"/>
      <c r="D1321" s="73"/>
      <c r="E1321" s="73"/>
      <c r="F1321" s="73"/>
      <c r="G1321" s="73"/>
      <c r="H1321" s="73"/>
      <c r="I1321" s="73"/>
      <c r="J1321" s="73"/>
      <c r="K1321" s="73"/>
      <c r="L1321" s="73"/>
      <c r="M1321" s="96" t="str">
        <f t="shared" si="20"/>
        <v/>
      </c>
    </row>
    <row r="1322" spans="1:13" x14ac:dyDescent="0.35">
      <c r="A1322" s="73">
        <v>1321</v>
      </c>
      <c r="B1322" s="73"/>
      <c r="C1322" s="73"/>
      <c r="D1322" s="73"/>
      <c r="E1322" s="73"/>
      <c r="F1322" s="73"/>
      <c r="G1322" s="73"/>
      <c r="H1322" s="73"/>
      <c r="I1322" s="73"/>
      <c r="J1322" s="73"/>
      <c r="K1322" s="73"/>
      <c r="L1322" s="73"/>
      <c r="M1322" s="96" t="str">
        <f t="shared" si="20"/>
        <v/>
      </c>
    </row>
    <row r="1323" spans="1:13" x14ac:dyDescent="0.35">
      <c r="A1323" s="73">
        <v>1322</v>
      </c>
      <c r="B1323" s="73"/>
      <c r="C1323" s="73"/>
      <c r="D1323" s="73"/>
      <c r="E1323" s="73"/>
      <c r="F1323" s="73"/>
      <c r="G1323" s="73"/>
      <c r="H1323" s="73"/>
      <c r="I1323" s="73"/>
      <c r="J1323" s="73"/>
      <c r="K1323" s="73"/>
      <c r="L1323" s="73"/>
      <c r="M1323" s="96" t="str">
        <f t="shared" si="20"/>
        <v/>
      </c>
    </row>
    <row r="1324" spans="1:13" x14ac:dyDescent="0.35">
      <c r="A1324" s="73">
        <v>1323</v>
      </c>
      <c r="B1324" s="73"/>
      <c r="C1324" s="73"/>
      <c r="D1324" s="73"/>
      <c r="E1324" s="73"/>
      <c r="F1324" s="73"/>
      <c r="G1324" s="73"/>
      <c r="H1324" s="73"/>
      <c r="I1324" s="73"/>
      <c r="J1324" s="73"/>
      <c r="K1324" s="73"/>
      <c r="L1324" s="73"/>
      <c r="M1324" s="96" t="str">
        <f t="shared" si="20"/>
        <v/>
      </c>
    </row>
    <row r="1325" spans="1:13" x14ac:dyDescent="0.35">
      <c r="A1325" s="73">
        <v>1324</v>
      </c>
      <c r="B1325" s="73"/>
      <c r="C1325" s="73"/>
      <c r="D1325" s="73"/>
      <c r="E1325" s="73"/>
      <c r="F1325" s="73"/>
      <c r="G1325" s="73"/>
      <c r="H1325" s="73"/>
      <c r="I1325" s="73"/>
      <c r="J1325" s="73"/>
      <c r="K1325" s="73"/>
      <c r="L1325" s="73"/>
      <c r="M1325" s="96" t="str">
        <f t="shared" si="20"/>
        <v/>
      </c>
    </row>
    <row r="1326" spans="1:13" x14ac:dyDescent="0.35">
      <c r="A1326" s="73">
        <v>1325</v>
      </c>
      <c r="B1326" s="73"/>
      <c r="C1326" s="73"/>
      <c r="D1326" s="73"/>
      <c r="E1326" s="73"/>
      <c r="F1326" s="73"/>
      <c r="G1326" s="73"/>
      <c r="H1326" s="73"/>
      <c r="I1326" s="73"/>
      <c r="J1326" s="73"/>
      <c r="K1326" s="73"/>
      <c r="L1326" s="73"/>
      <c r="M1326" s="96" t="str">
        <f t="shared" si="20"/>
        <v/>
      </c>
    </row>
    <row r="1327" spans="1:13" x14ac:dyDescent="0.35">
      <c r="A1327" s="73">
        <v>1326</v>
      </c>
      <c r="B1327" s="73"/>
      <c r="C1327" s="73"/>
      <c r="D1327" s="73"/>
      <c r="E1327" s="73"/>
      <c r="F1327" s="73"/>
      <c r="G1327" s="73"/>
      <c r="H1327" s="73"/>
      <c r="I1327" s="73"/>
      <c r="J1327" s="73"/>
      <c r="K1327" s="73"/>
      <c r="L1327" s="73"/>
      <c r="M1327" s="96" t="str">
        <f t="shared" si="20"/>
        <v/>
      </c>
    </row>
    <row r="1328" spans="1:13" x14ac:dyDescent="0.35">
      <c r="A1328" s="73">
        <v>1327</v>
      </c>
      <c r="B1328" s="73"/>
      <c r="C1328" s="73"/>
      <c r="D1328" s="73"/>
      <c r="E1328" s="73"/>
      <c r="F1328" s="73"/>
      <c r="G1328" s="73"/>
      <c r="H1328" s="73"/>
      <c r="I1328" s="73"/>
      <c r="J1328" s="73"/>
      <c r="K1328" s="73"/>
      <c r="L1328" s="73"/>
      <c r="M1328" s="96" t="str">
        <f t="shared" si="20"/>
        <v/>
      </c>
    </row>
    <row r="1329" spans="1:13" x14ac:dyDescent="0.35">
      <c r="A1329" s="73">
        <v>1328</v>
      </c>
      <c r="B1329" s="73"/>
      <c r="C1329" s="73"/>
      <c r="D1329" s="73"/>
      <c r="E1329" s="73"/>
      <c r="F1329" s="73"/>
      <c r="G1329" s="73"/>
      <c r="H1329" s="73"/>
      <c r="I1329" s="73"/>
      <c r="J1329" s="73"/>
      <c r="K1329" s="73"/>
      <c r="L1329" s="73"/>
      <c r="M1329" s="96" t="str">
        <f t="shared" si="20"/>
        <v/>
      </c>
    </row>
    <row r="1330" spans="1:13" x14ac:dyDescent="0.35">
      <c r="A1330" s="73">
        <v>1329</v>
      </c>
      <c r="B1330" s="73"/>
      <c r="C1330" s="73"/>
      <c r="D1330" s="73"/>
      <c r="E1330" s="73"/>
      <c r="F1330" s="73"/>
      <c r="G1330" s="73"/>
      <c r="H1330" s="73"/>
      <c r="I1330" s="73"/>
      <c r="J1330" s="73"/>
      <c r="K1330" s="73"/>
      <c r="L1330" s="73"/>
      <c r="M1330" s="96" t="str">
        <f t="shared" si="20"/>
        <v/>
      </c>
    </row>
    <row r="1331" spans="1:13" x14ac:dyDescent="0.35">
      <c r="A1331" s="73">
        <v>1330</v>
      </c>
      <c r="B1331" s="73"/>
      <c r="C1331" s="73"/>
      <c r="D1331" s="73"/>
      <c r="E1331" s="73"/>
      <c r="F1331" s="73"/>
      <c r="G1331" s="73"/>
      <c r="H1331" s="73"/>
      <c r="I1331" s="73"/>
      <c r="J1331" s="73"/>
      <c r="K1331" s="73"/>
      <c r="L1331" s="73"/>
      <c r="M1331" s="96" t="str">
        <f t="shared" si="20"/>
        <v/>
      </c>
    </row>
    <row r="1332" spans="1:13" x14ac:dyDescent="0.35">
      <c r="A1332" s="73">
        <v>1331</v>
      </c>
      <c r="B1332" s="73"/>
      <c r="C1332" s="73"/>
      <c r="D1332" s="73"/>
      <c r="E1332" s="73"/>
      <c r="F1332" s="73"/>
      <c r="G1332" s="73"/>
      <c r="H1332" s="73"/>
      <c r="I1332" s="73"/>
      <c r="J1332" s="73"/>
      <c r="K1332" s="73"/>
      <c r="L1332" s="73"/>
      <c r="M1332" s="96" t="str">
        <f t="shared" si="20"/>
        <v/>
      </c>
    </row>
    <row r="1333" spans="1:13" x14ac:dyDescent="0.35">
      <c r="A1333" s="73">
        <v>1332</v>
      </c>
      <c r="B1333" s="73"/>
      <c r="C1333" s="73"/>
      <c r="D1333" s="73"/>
      <c r="E1333" s="73"/>
      <c r="F1333" s="73"/>
      <c r="G1333" s="73"/>
      <c r="H1333" s="73"/>
      <c r="I1333" s="73"/>
      <c r="J1333" s="73"/>
      <c r="K1333" s="73"/>
      <c r="L1333" s="73"/>
      <c r="M1333" s="96" t="str">
        <f t="shared" si="20"/>
        <v/>
      </c>
    </row>
    <row r="1334" spans="1:13" x14ac:dyDescent="0.35">
      <c r="A1334" s="73">
        <v>1333</v>
      </c>
      <c r="B1334" s="73"/>
      <c r="C1334" s="73"/>
      <c r="D1334" s="73"/>
      <c r="E1334" s="73"/>
      <c r="F1334" s="73"/>
      <c r="G1334" s="73"/>
      <c r="H1334" s="73"/>
      <c r="I1334" s="73"/>
      <c r="J1334" s="73"/>
      <c r="K1334" s="73"/>
      <c r="L1334" s="73"/>
      <c r="M1334" s="96" t="str">
        <f t="shared" si="20"/>
        <v/>
      </c>
    </row>
    <row r="1335" spans="1:13" x14ac:dyDescent="0.35">
      <c r="A1335" s="73">
        <v>1334</v>
      </c>
      <c r="B1335" s="73"/>
      <c r="C1335" s="73"/>
      <c r="D1335" s="73"/>
      <c r="E1335" s="73"/>
      <c r="F1335" s="73"/>
      <c r="G1335" s="73"/>
      <c r="H1335" s="73"/>
      <c r="I1335" s="73"/>
      <c r="J1335" s="73"/>
      <c r="K1335" s="73"/>
      <c r="L1335" s="73"/>
      <c r="M1335" s="96" t="str">
        <f t="shared" si="20"/>
        <v/>
      </c>
    </row>
    <row r="1336" spans="1:13" x14ac:dyDescent="0.35">
      <c r="A1336" s="73">
        <v>1335</v>
      </c>
      <c r="B1336" s="73"/>
      <c r="C1336" s="73"/>
      <c r="D1336" s="73"/>
      <c r="E1336" s="73"/>
      <c r="F1336" s="73"/>
      <c r="G1336" s="73"/>
      <c r="H1336" s="73"/>
      <c r="I1336" s="73"/>
      <c r="J1336" s="73"/>
      <c r="K1336" s="73"/>
      <c r="L1336" s="73"/>
      <c r="M1336" s="96" t="str">
        <f t="shared" si="20"/>
        <v/>
      </c>
    </row>
    <row r="1337" spans="1:13" x14ac:dyDescent="0.35">
      <c r="A1337" s="73">
        <v>1336</v>
      </c>
      <c r="B1337" s="73"/>
      <c r="C1337" s="73"/>
      <c r="D1337" s="73"/>
      <c r="E1337" s="73"/>
      <c r="F1337" s="73"/>
      <c r="G1337" s="73"/>
      <c r="H1337" s="73"/>
      <c r="I1337" s="73"/>
      <c r="J1337" s="73"/>
      <c r="K1337" s="73"/>
      <c r="L1337" s="73"/>
      <c r="M1337" s="96" t="str">
        <f t="shared" si="20"/>
        <v/>
      </c>
    </row>
    <row r="1338" spans="1:13" x14ac:dyDescent="0.35">
      <c r="A1338" s="73">
        <v>1337</v>
      </c>
      <c r="B1338" s="73"/>
      <c r="C1338" s="73"/>
      <c r="D1338" s="73"/>
      <c r="E1338" s="73"/>
      <c r="F1338" s="73"/>
      <c r="G1338" s="73"/>
      <c r="H1338" s="73"/>
      <c r="I1338" s="73"/>
      <c r="J1338" s="73"/>
      <c r="K1338" s="73"/>
      <c r="L1338" s="73"/>
      <c r="M1338" s="96" t="str">
        <f t="shared" si="20"/>
        <v/>
      </c>
    </row>
    <row r="1339" spans="1:13" x14ac:dyDescent="0.35">
      <c r="A1339" s="73">
        <v>1338</v>
      </c>
      <c r="B1339" s="73"/>
      <c r="C1339" s="73"/>
      <c r="D1339" s="73"/>
      <c r="E1339" s="73"/>
      <c r="F1339" s="73"/>
      <c r="G1339" s="73"/>
      <c r="H1339" s="73"/>
      <c r="I1339" s="73"/>
      <c r="J1339" s="73"/>
      <c r="K1339" s="73"/>
      <c r="L1339" s="73"/>
      <c r="M1339" s="96" t="str">
        <f t="shared" si="20"/>
        <v/>
      </c>
    </row>
    <row r="1340" spans="1:13" x14ac:dyDescent="0.35">
      <c r="A1340" s="73">
        <v>1339</v>
      </c>
      <c r="B1340" s="73"/>
      <c r="C1340" s="73"/>
      <c r="D1340" s="73"/>
      <c r="E1340" s="73"/>
      <c r="F1340" s="73"/>
      <c r="G1340" s="73"/>
      <c r="H1340" s="73"/>
      <c r="I1340" s="73"/>
      <c r="J1340" s="73"/>
      <c r="K1340" s="73"/>
      <c r="L1340" s="73"/>
      <c r="M1340" s="96" t="str">
        <f t="shared" si="20"/>
        <v/>
      </c>
    </row>
    <row r="1341" spans="1:13" x14ac:dyDescent="0.35">
      <c r="A1341" s="73">
        <v>1340</v>
      </c>
      <c r="B1341" s="73"/>
      <c r="C1341" s="73"/>
      <c r="D1341" s="73"/>
      <c r="E1341" s="73"/>
      <c r="F1341" s="73"/>
      <c r="G1341" s="73"/>
      <c r="H1341" s="73"/>
      <c r="I1341" s="73"/>
      <c r="J1341" s="73"/>
      <c r="K1341" s="73"/>
      <c r="L1341" s="73"/>
      <c r="M1341" s="96" t="str">
        <f t="shared" si="20"/>
        <v/>
      </c>
    </row>
    <row r="1342" spans="1:13" x14ac:dyDescent="0.35">
      <c r="A1342" s="73">
        <v>1341</v>
      </c>
      <c r="B1342" s="73"/>
      <c r="C1342" s="73"/>
      <c r="D1342" s="73"/>
      <c r="E1342" s="73"/>
      <c r="F1342" s="73"/>
      <c r="G1342" s="73"/>
      <c r="H1342" s="73"/>
      <c r="I1342" s="73"/>
      <c r="J1342" s="73"/>
      <c r="K1342" s="73"/>
      <c r="L1342" s="73"/>
      <c r="M1342" s="96" t="str">
        <f t="shared" si="20"/>
        <v/>
      </c>
    </row>
    <row r="1343" spans="1:13" x14ac:dyDescent="0.35">
      <c r="A1343" s="73">
        <v>1342</v>
      </c>
      <c r="B1343" s="73"/>
      <c r="C1343" s="73"/>
      <c r="D1343" s="73"/>
      <c r="E1343" s="73"/>
      <c r="F1343" s="73"/>
      <c r="G1343" s="73"/>
      <c r="H1343" s="73"/>
      <c r="I1343" s="73"/>
      <c r="J1343" s="73"/>
      <c r="K1343" s="73"/>
      <c r="L1343" s="73"/>
      <c r="M1343" s="96" t="str">
        <f t="shared" si="20"/>
        <v/>
      </c>
    </row>
    <row r="1344" spans="1:13" x14ac:dyDescent="0.35">
      <c r="A1344" s="73">
        <v>1343</v>
      </c>
      <c r="B1344" s="73"/>
      <c r="C1344" s="73"/>
      <c r="D1344" s="73"/>
      <c r="E1344" s="73"/>
      <c r="F1344" s="73"/>
      <c r="G1344" s="73"/>
      <c r="H1344" s="73"/>
      <c r="I1344" s="73"/>
      <c r="J1344" s="73"/>
      <c r="K1344" s="73"/>
      <c r="L1344" s="73"/>
      <c r="M1344" s="96" t="str">
        <f t="shared" si="20"/>
        <v/>
      </c>
    </row>
    <row r="1345" spans="1:13" x14ac:dyDescent="0.35">
      <c r="A1345" s="73">
        <v>1344</v>
      </c>
      <c r="B1345" s="73"/>
      <c r="C1345" s="73"/>
      <c r="D1345" s="73"/>
      <c r="E1345" s="73"/>
      <c r="F1345" s="73"/>
      <c r="G1345" s="73"/>
      <c r="H1345" s="73"/>
      <c r="I1345" s="73"/>
      <c r="J1345" s="73"/>
      <c r="K1345" s="73"/>
      <c r="L1345" s="73"/>
      <c r="M1345" s="96" t="str">
        <f t="shared" si="20"/>
        <v/>
      </c>
    </row>
    <row r="1346" spans="1:13" x14ac:dyDescent="0.35">
      <c r="A1346" s="73">
        <v>1345</v>
      </c>
      <c r="B1346" s="73"/>
      <c r="C1346" s="73"/>
      <c r="D1346" s="73"/>
      <c r="E1346" s="73"/>
      <c r="F1346" s="73"/>
      <c r="G1346" s="73"/>
      <c r="H1346" s="73"/>
      <c r="I1346" s="73"/>
      <c r="J1346" s="73"/>
      <c r="K1346" s="73"/>
      <c r="L1346" s="73"/>
      <c r="M1346" s="96" t="str">
        <f t="shared" ref="M1346:M1409" si="21">IF(COUNTA($D1346:$J1346)&gt;0,"x","")</f>
        <v/>
      </c>
    </row>
    <row r="1347" spans="1:13" x14ac:dyDescent="0.35">
      <c r="A1347" s="73">
        <v>1346</v>
      </c>
      <c r="B1347" s="73"/>
      <c r="C1347" s="73"/>
      <c r="D1347" s="73"/>
      <c r="E1347" s="73"/>
      <c r="F1347" s="73"/>
      <c r="G1347" s="73"/>
      <c r="H1347" s="73"/>
      <c r="I1347" s="73"/>
      <c r="J1347" s="73"/>
      <c r="K1347" s="73"/>
      <c r="L1347" s="73"/>
      <c r="M1347" s="96" t="str">
        <f t="shared" si="21"/>
        <v/>
      </c>
    </row>
    <row r="1348" spans="1:13" x14ac:dyDescent="0.35">
      <c r="A1348" s="73">
        <v>1347</v>
      </c>
      <c r="B1348" s="73"/>
      <c r="C1348" s="73"/>
      <c r="D1348" s="73"/>
      <c r="E1348" s="73"/>
      <c r="F1348" s="73"/>
      <c r="G1348" s="73"/>
      <c r="H1348" s="73"/>
      <c r="I1348" s="73"/>
      <c r="J1348" s="73"/>
      <c r="K1348" s="73"/>
      <c r="L1348" s="73"/>
      <c r="M1348" s="96" t="str">
        <f t="shared" si="21"/>
        <v/>
      </c>
    </row>
    <row r="1349" spans="1:13" x14ac:dyDescent="0.35">
      <c r="A1349" s="73">
        <v>1348</v>
      </c>
      <c r="B1349" s="73"/>
      <c r="C1349" s="73"/>
      <c r="D1349" s="73"/>
      <c r="E1349" s="73"/>
      <c r="F1349" s="73"/>
      <c r="G1349" s="73"/>
      <c r="H1349" s="73"/>
      <c r="I1349" s="73"/>
      <c r="J1349" s="73"/>
      <c r="K1349" s="73"/>
      <c r="L1349" s="73"/>
      <c r="M1349" s="96" t="str">
        <f t="shared" si="21"/>
        <v/>
      </c>
    </row>
    <row r="1350" spans="1:13" x14ac:dyDescent="0.35">
      <c r="A1350" s="73">
        <v>1349</v>
      </c>
      <c r="B1350" s="73"/>
      <c r="C1350" s="73"/>
      <c r="D1350" s="73"/>
      <c r="E1350" s="73"/>
      <c r="F1350" s="73"/>
      <c r="G1350" s="73"/>
      <c r="H1350" s="73"/>
      <c r="I1350" s="73"/>
      <c r="J1350" s="73"/>
      <c r="K1350" s="73"/>
      <c r="L1350" s="73"/>
      <c r="M1350" s="96" t="str">
        <f t="shared" si="21"/>
        <v/>
      </c>
    </row>
    <row r="1351" spans="1:13" x14ac:dyDescent="0.35">
      <c r="A1351" s="73">
        <v>1350</v>
      </c>
      <c r="B1351" s="73"/>
      <c r="C1351" s="73"/>
      <c r="D1351" s="73"/>
      <c r="E1351" s="73"/>
      <c r="F1351" s="73"/>
      <c r="G1351" s="73"/>
      <c r="H1351" s="73"/>
      <c r="I1351" s="73"/>
      <c r="J1351" s="73"/>
      <c r="K1351" s="73"/>
      <c r="L1351" s="73"/>
      <c r="M1351" s="96" t="str">
        <f t="shared" si="21"/>
        <v/>
      </c>
    </row>
    <row r="1352" spans="1:13" x14ac:dyDescent="0.35">
      <c r="A1352" s="73">
        <v>1351</v>
      </c>
      <c r="B1352" s="73"/>
      <c r="C1352" s="73"/>
      <c r="D1352" s="73"/>
      <c r="E1352" s="73"/>
      <c r="F1352" s="73"/>
      <c r="G1352" s="73"/>
      <c r="H1352" s="73"/>
      <c r="I1352" s="73"/>
      <c r="J1352" s="73"/>
      <c r="K1352" s="73"/>
      <c r="L1352" s="73"/>
      <c r="M1352" s="96" t="str">
        <f t="shared" si="21"/>
        <v/>
      </c>
    </row>
    <row r="1353" spans="1:13" x14ac:dyDescent="0.35">
      <c r="A1353" s="73">
        <v>1352</v>
      </c>
      <c r="B1353" s="73"/>
      <c r="C1353" s="73"/>
      <c r="D1353" s="73"/>
      <c r="E1353" s="73"/>
      <c r="F1353" s="73"/>
      <c r="G1353" s="73"/>
      <c r="H1353" s="73"/>
      <c r="I1353" s="73"/>
      <c r="J1353" s="73"/>
      <c r="K1353" s="73"/>
      <c r="L1353" s="73"/>
      <c r="M1353" s="96" t="str">
        <f t="shared" si="21"/>
        <v/>
      </c>
    </row>
    <row r="1354" spans="1:13" x14ac:dyDescent="0.35">
      <c r="A1354" s="73">
        <v>1353</v>
      </c>
      <c r="B1354" s="73"/>
      <c r="C1354" s="73"/>
      <c r="D1354" s="73"/>
      <c r="E1354" s="73"/>
      <c r="F1354" s="73"/>
      <c r="G1354" s="73"/>
      <c r="H1354" s="73"/>
      <c r="I1354" s="73"/>
      <c r="J1354" s="73"/>
      <c r="K1354" s="73"/>
      <c r="L1354" s="73"/>
      <c r="M1354" s="96" t="str">
        <f t="shared" si="21"/>
        <v/>
      </c>
    </row>
    <row r="1355" spans="1:13" x14ac:dyDescent="0.35">
      <c r="A1355" s="73">
        <v>1354</v>
      </c>
      <c r="B1355" s="73"/>
      <c r="C1355" s="73"/>
      <c r="D1355" s="73"/>
      <c r="E1355" s="73"/>
      <c r="F1355" s="73"/>
      <c r="G1355" s="73"/>
      <c r="H1355" s="73"/>
      <c r="I1355" s="73"/>
      <c r="J1355" s="73"/>
      <c r="K1355" s="73"/>
      <c r="L1355" s="73"/>
      <c r="M1355" s="96" t="str">
        <f t="shared" si="21"/>
        <v/>
      </c>
    </row>
    <row r="1356" spans="1:13" x14ac:dyDescent="0.35">
      <c r="A1356" s="73">
        <v>1355</v>
      </c>
      <c r="B1356" s="73"/>
      <c r="C1356" s="73"/>
      <c r="D1356" s="73"/>
      <c r="E1356" s="73"/>
      <c r="F1356" s="73"/>
      <c r="G1356" s="73"/>
      <c r="H1356" s="73"/>
      <c r="I1356" s="73"/>
      <c r="J1356" s="73"/>
      <c r="K1356" s="73"/>
      <c r="L1356" s="73"/>
      <c r="M1356" s="96" t="str">
        <f t="shared" si="21"/>
        <v/>
      </c>
    </row>
    <row r="1357" spans="1:13" x14ac:dyDescent="0.35">
      <c r="A1357" s="73">
        <v>1356</v>
      </c>
      <c r="B1357" s="73"/>
      <c r="C1357" s="73"/>
      <c r="D1357" s="73"/>
      <c r="E1357" s="73"/>
      <c r="F1357" s="73"/>
      <c r="G1357" s="73"/>
      <c r="H1357" s="73"/>
      <c r="I1357" s="73"/>
      <c r="J1357" s="73"/>
      <c r="K1357" s="73"/>
      <c r="L1357" s="73"/>
      <c r="M1357" s="96" t="str">
        <f t="shared" si="21"/>
        <v/>
      </c>
    </row>
    <row r="1358" spans="1:13" x14ac:dyDescent="0.35">
      <c r="A1358" s="73">
        <v>1357</v>
      </c>
      <c r="B1358" s="73"/>
      <c r="C1358" s="73"/>
      <c r="D1358" s="73"/>
      <c r="E1358" s="73"/>
      <c r="F1358" s="73"/>
      <c r="G1358" s="73"/>
      <c r="H1358" s="73"/>
      <c r="I1358" s="73"/>
      <c r="J1358" s="73"/>
      <c r="K1358" s="73"/>
      <c r="L1358" s="73"/>
      <c r="M1358" s="96" t="str">
        <f t="shared" si="21"/>
        <v/>
      </c>
    </row>
    <row r="1359" spans="1:13" x14ac:dyDescent="0.35">
      <c r="A1359" s="73">
        <v>1358</v>
      </c>
      <c r="B1359" s="73"/>
      <c r="C1359" s="73"/>
      <c r="D1359" s="73"/>
      <c r="E1359" s="73"/>
      <c r="F1359" s="73"/>
      <c r="G1359" s="73"/>
      <c r="H1359" s="73"/>
      <c r="I1359" s="73"/>
      <c r="J1359" s="73"/>
      <c r="K1359" s="73"/>
      <c r="L1359" s="73"/>
      <c r="M1359" s="96" t="str">
        <f t="shared" si="21"/>
        <v/>
      </c>
    </row>
    <row r="1360" spans="1:13" x14ac:dyDescent="0.35">
      <c r="A1360" s="73">
        <v>1359</v>
      </c>
      <c r="B1360" s="73"/>
      <c r="C1360" s="73"/>
      <c r="D1360" s="73"/>
      <c r="E1360" s="73"/>
      <c r="F1360" s="73"/>
      <c r="G1360" s="73"/>
      <c r="H1360" s="73"/>
      <c r="I1360" s="73"/>
      <c r="J1360" s="73"/>
      <c r="K1360" s="73"/>
      <c r="L1360" s="73"/>
      <c r="M1360" s="96" t="str">
        <f t="shared" si="21"/>
        <v/>
      </c>
    </row>
    <row r="1361" spans="1:13" x14ac:dyDescent="0.35">
      <c r="A1361" s="73">
        <v>1360</v>
      </c>
      <c r="B1361" s="73"/>
      <c r="C1361" s="73"/>
      <c r="D1361" s="73"/>
      <c r="E1361" s="73"/>
      <c r="F1361" s="73"/>
      <c r="G1361" s="73"/>
      <c r="H1361" s="73"/>
      <c r="I1361" s="73"/>
      <c r="J1361" s="73"/>
      <c r="K1361" s="73"/>
      <c r="L1361" s="73"/>
      <c r="M1361" s="96" t="str">
        <f t="shared" si="21"/>
        <v/>
      </c>
    </row>
    <row r="1362" spans="1:13" x14ac:dyDescent="0.35">
      <c r="A1362" s="73">
        <v>1361</v>
      </c>
      <c r="B1362" s="73" t="s">
        <v>285</v>
      </c>
      <c r="C1362" s="73"/>
      <c r="D1362" s="73"/>
      <c r="E1362" s="73"/>
      <c r="F1362" s="73"/>
      <c r="G1362" s="73"/>
      <c r="H1362" s="73"/>
      <c r="I1362" s="73"/>
      <c r="J1362" s="73"/>
      <c r="K1362" s="73"/>
      <c r="L1362" s="73"/>
      <c r="M1362" s="96" t="str">
        <f t="shared" si="21"/>
        <v/>
      </c>
    </row>
    <row r="1363" spans="1:13" x14ac:dyDescent="0.35">
      <c r="A1363" s="73">
        <v>1362</v>
      </c>
      <c r="B1363" s="73"/>
      <c r="C1363" s="73"/>
      <c r="D1363" s="73"/>
      <c r="E1363" s="73"/>
      <c r="F1363" s="73"/>
      <c r="G1363" s="73"/>
      <c r="H1363" s="73"/>
      <c r="I1363" s="73"/>
      <c r="J1363" s="73"/>
      <c r="K1363" s="73"/>
      <c r="L1363" s="73"/>
      <c r="M1363" s="96" t="str">
        <f t="shared" si="21"/>
        <v/>
      </c>
    </row>
    <row r="1364" spans="1:13" x14ac:dyDescent="0.35">
      <c r="A1364" s="73">
        <v>1363</v>
      </c>
      <c r="B1364" s="73"/>
      <c r="C1364" s="73"/>
      <c r="D1364" s="73"/>
      <c r="E1364" s="73"/>
      <c r="F1364" s="73"/>
      <c r="G1364" s="73"/>
      <c r="H1364" s="73"/>
      <c r="I1364" s="73"/>
      <c r="J1364" s="73"/>
      <c r="K1364" s="73"/>
      <c r="L1364" s="73"/>
      <c r="M1364" s="96" t="str">
        <f t="shared" si="21"/>
        <v/>
      </c>
    </row>
    <row r="1365" spans="1:13" x14ac:dyDescent="0.35">
      <c r="A1365" s="73">
        <v>1364</v>
      </c>
      <c r="B1365" s="73"/>
      <c r="C1365" s="73"/>
      <c r="D1365" s="73"/>
      <c r="E1365" s="73"/>
      <c r="F1365" s="73"/>
      <c r="G1365" s="73"/>
      <c r="H1365" s="73"/>
      <c r="I1365" s="73"/>
      <c r="J1365" s="73"/>
      <c r="K1365" s="73"/>
      <c r="L1365" s="73"/>
      <c r="M1365" s="96" t="str">
        <f t="shared" si="21"/>
        <v/>
      </c>
    </row>
    <row r="1366" spans="1:13" x14ac:dyDescent="0.35">
      <c r="A1366" s="73">
        <v>1365</v>
      </c>
      <c r="B1366" s="73"/>
      <c r="C1366" s="73"/>
      <c r="D1366" s="73"/>
      <c r="E1366" s="73"/>
      <c r="F1366" s="73"/>
      <c r="G1366" s="73"/>
      <c r="H1366" s="73"/>
      <c r="I1366" s="73"/>
      <c r="J1366" s="73"/>
      <c r="K1366" s="73"/>
      <c r="L1366" s="73"/>
      <c r="M1366" s="96" t="str">
        <f t="shared" si="21"/>
        <v/>
      </c>
    </row>
    <row r="1367" spans="1:13" x14ac:dyDescent="0.35">
      <c r="A1367" s="73">
        <v>1366</v>
      </c>
      <c r="B1367" s="73"/>
      <c r="C1367" s="73"/>
      <c r="D1367" s="73"/>
      <c r="E1367" s="73"/>
      <c r="F1367" s="73"/>
      <c r="G1367" s="73"/>
      <c r="H1367" s="73"/>
      <c r="I1367" s="73"/>
      <c r="J1367" s="73"/>
      <c r="K1367" s="73"/>
      <c r="L1367" s="73"/>
      <c r="M1367" s="96" t="str">
        <f t="shared" si="21"/>
        <v/>
      </c>
    </row>
    <row r="1368" spans="1:13" x14ac:dyDescent="0.35">
      <c r="A1368" s="73">
        <v>1367</v>
      </c>
      <c r="B1368" s="73"/>
      <c r="C1368" s="73"/>
      <c r="D1368" s="73"/>
      <c r="E1368" s="73"/>
      <c r="F1368" s="73"/>
      <c r="G1368" s="73"/>
      <c r="H1368" s="73"/>
      <c r="I1368" s="73"/>
      <c r="J1368" s="73"/>
      <c r="K1368" s="73"/>
      <c r="L1368" s="73"/>
      <c r="M1368" s="96" t="str">
        <f t="shared" si="21"/>
        <v/>
      </c>
    </row>
    <row r="1369" spans="1:13" x14ac:dyDescent="0.35">
      <c r="A1369" s="73">
        <v>1368</v>
      </c>
      <c r="B1369" s="73"/>
      <c r="C1369" s="73"/>
      <c r="D1369" s="73"/>
      <c r="E1369" s="73"/>
      <c r="F1369" s="73"/>
      <c r="G1369" s="73"/>
      <c r="H1369" s="73"/>
      <c r="I1369" s="73"/>
      <c r="J1369" s="73"/>
      <c r="K1369" s="73"/>
      <c r="L1369" s="73"/>
      <c r="M1369" s="96" t="str">
        <f t="shared" si="21"/>
        <v/>
      </c>
    </row>
    <row r="1370" spans="1:13" x14ac:dyDescent="0.35">
      <c r="A1370" s="73">
        <v>1369</v>
      </c>
      <c r="B1370" s="73"/>
      <c r="C1370" s="73"/>
      <c r="D1370" s="73"/>
      <c r="E1370" s="73"/>
      <c r="F1370" s="73"/>
      <c r="G1370" s="73"/>
      <c r="H1370" s="73"/>
      <c r="I1370" s="73"/>
      <c r="J1370" s="73"/>
      <c r="K1370" s="73"/>
      <c r="L1370" s="73"/>
      <c r="M1370" s="96" t="str">
        <f t="shared" si="21"/>
        <v/>
      </c>
    </row>
    <row r="1371" spans="1:13" x14ac:dyDescent="0.35">
      <c r="A1371" s="73">
        <v>1370</v>
      </c>
      <c r="B1371" s="73"/>
      <c r="C1371" s="73"/>
      <c r="D1371" s="73"/>
      <c r="E1371" s="73"/>
      <c r="F1371" s="73"/>
      <c r="G1371" s="73"/>
      <c r="H1371" s="73"/>
      <c r="I1371" s="73"/>
      <c r="J1371" s="73"/>
      <c r="K1371" s="73"/>
      <c r="L1371" s="73"/>
      <c r="M1371" s="96" t="str">
        <f t="shared" si="21"/>
        <v/>
      </c>
    </row>
    <row r="1372" spans="1:13" x14ac:dyDescent="0.35">
      <c r="A1372" s="73">
        <v>1371</v>
      </c>
      <c r="B1372" s="73"/>
      <c r="C1372" s="73"/>
      <c r="D1372" s="73"/>
      <c r="E1372" s="73"/>
      <c r="F1372" s="73"/>
      <c r="G1372" s="73"/>
      <c r="H1372" s="73"/>
      <c r="I1372" s="73"/>
      <c r="J1372" s="73"/>
      <c r="K1372" s="73"/>
      <c r="L1372" s="73"/>
      <c r="M1372" s="96" t="str">
        <f t="shared" si="21"/>
        <v/>
      </c>
    </row>
    <row r="1373" spans="1:13" x14ac:dyDescent="0.35">
      <c r="A1373" s="73">
        <v>1372</v>
      </c>
      <c r="B1373" s="73"/>
      <c r="C1373" s="73"/>
      <c r="D1373" s="73"/>
      <c r="E1373" s="73"/>
      <c r="F1373" s="73"/>
      <c r="G1373" s="73"/>
      <c r="H1373" s="73"/>
      <c r="I1373" s="73"/>
      <c r="J1373" s="73"/>
      <c r="K1373" s="73"/>
      <c r="L1373" s="73"/>
      <c r="M1373" s="96" t="str">
        <f t="shared" si="21"/>
        <v/>
      </c>
    </row>
    <row r="1374" spans="1:13" x14ac:dyDescent="0.35">
      <c r="A1374" s="73">
        <v>1373</v>
      </c>
      <c r="B1374" s="73" t="s">
        <v>286</v>
      </c>
      <c r="C1374" s="73" t="s">
        <v>752</v>
      </c>
      <c r="D1374" s="73"/>
      <c r="E1374" s="73"/>
      <c r="F1374" s="73"/>
      <c r="G1374" s="73"/>
      <c r="H1374" s="73"/>
      <c r="I1374" s="73"/>
      <c r="J1374" s="73"/>
      <c r="K1374" s="73"/>
      <c r="L1374" s="73"/>
      <c r="M1374" s="96" t="str">
        <f t="shared" si="21"/>
        <v/>
      </c>
    </row>
    <row r="1375" spans="1:13" x14ac:dyDescent="0.35">
      <c r="A1375" s="73">
        <v>1374</v>
      </c>
      <c r="B1375" s="73"/>
      <c r="C1375" s="73"/>
      <c r="D1375" s="73"/>
      <c r="E1375" s="73"/>
      <c r="F1375" s="73"/>
      <c r="G1375" s="73"/>
      <c r="H1375" s="73"/>
      <c r="I1375" s="73"/>
      <c r="J1375" s="73"/>
      <c r="K1375" s="73"/>
      <c r="L1375" s="73"/>
      <c r="M1375" s="96" t="str">
        <f t="shared" si="21"/>
        <v/>
      </c>
    </row>
    <row r="1376" spans="1:13" x14ac:dyDescent="0.35">
      <c r="A1376" s="73">
        <v>1375</v>
      </c>
      <c r="B1376" s="73"/>
      <c r="C1376" s="73"/>
      <c r="D1376" s="73"/>
      <c r="E1376" s="73"/>
      <c r="F1376" s="73"/>
      <c r="G1376" s="73"/>
      <c r="H1376" s="73"/>
      <c r="I1376" s="73"/>
      <c r="J1376" s="73"/>
      <c r="K1376" s="73"/>
      <c r="L1376" s="73"/>
      <c r="M1376" s="96" t="str">
        <f t="shared" si="21"/>
        <v/>
      </c>
    </row>
    <row r="1377" spans="1:13" x14ac:dyDescent="0.35">
      <c r="A1377" s="73">
        <v>1376</v>
      </c>
      <c r="B1377" s="73"/>
      <c r="C1377" s="73"/>
      <c r="D1377" s="73"/>
      <c r="E1377" s="73"/>
      <c r="F1377" s="73"/>
      <c r="G1377" s="73"/>
      <c r="H1377" s="73"/>
      <c r="I1377" s="73"/>
      <c r="J1377" s="73"/>
      <c r="K1377" s="73"/>
      <c r="L1377" s="73"/>
      <c r="M1377" s="96" t="str">
        <f t="shared" si="21"/>
        <v/>
      </c>
    </row>
    <row r="1378" spans="1:13" x14ac:dyDescent="0.35">
      <c r="A1378" s="73">
        <v>1377</v>
      </c>
      <c r="B1378" s="73"/>
      <c r="C1378" s="73"/>
      <c r="D1378" s="73"/>
      <c r="E1378" s="73"/>
      <c r="F1378" s="73"/>
      <c r="G1378" s="73"/>
      <c r="H1378" s="73"/>
      <c r="I1378" s="73"/>
      <c r="J1378" s="73"/>
      <c r="K1378" s="73"/>
      <c r="L1378" s="73"/>
      <c r="M1378" s="96" t="str">
        <f t="shared" si="21"/>
        <v/>
      </c>
    </row>
    <row r="1379" spans="1:13" x14ac:dyDescent="0.35">
      <c r="A1379" s="73">
        <v>1378</v>
      </c>
      <c r="B1379" s="73"/>
      <c r="C1379" s="73"/>
      <c r="D1379" s="73"/>
      <c r="E1379" s="73"/>
      <c r="F1379" s="73"/>
      <c r="G1379" s="73"/>
      <c r="H1379" s="73"/>
      <c r="I1379" s="73"/>
      <c r="J1379" s="73"/>
      <c r="K1379" s="73"/>
      <c r="L1379" s="73"/>
      <c r="M1379" s="96" t="str">
        <f t="shared" si="21"/>
        <v/>
      </c>
    </row>
    <row r="1380" spans="1:13" x14ac:dyDescent="0.35">
      <c r="A1380" s="73">
        <v>1379</v>
      </c>
      <c r="B1380" s="73"/>
      <c r="C1380" s="73"/>
      <c r="D1380" s="73"/>
      <c r="E1380" s="73"/>
      <c r="F1380" s="73"/>
      <c r="G1380" s="73"/>
      <c r="H1380" s="73"/>
      <c r="I1380" s="73"/>
      <c r="J1380" s="73"/>
      <c r="K1380" s="73"/>
      <c r="L1380" s="73"/>
      <c r="M1380" s="96" t="str">
        <f t="shared" si="21"/>
        <v/>
      </c>
    </row>
    <row r="1381" spans="1:13" x14ac:dyDescent="0.35">
      <c r="A1381" s="73">
        <v>1380</v>
      </c>
      <c r="B1381" s="73"/>
      <c r="C1381" s="73"/>
      <c r="D1381" s="73"/>
      <c r="E1381" s="73"/>
      <c r="F1381" s="73"/>
      <c r="G1381" s="73"/>
      <c r="H1381" s="73"/>
      <c r="I1381" s="73"/>
      <c r="J1381" s="73"/>
      <c r="K1381" s="73"/>
      <c r="L1381" s="73"/>
      <c r="M1381" s="96" t="str">
        <f t="shared" si="21"/>
        <v/>
      </c>
    </row>
    <row r="1382" spans="1:13" x14ac:dyDescent="0.35">
      <c r="A1382" s="73">
        <v>1381</v>
      </c>
      <c r="B1382" s="73"/>
      <c r="C1382" s="73"/>
      <c r="D1382" s="73"/>
      <c r="E1382" s="73"/>
      <c r="F1382" s="73"/>
      <c r="G1382" s="73"/>
      <c r="H1382" s="73"/>
      <c r="I1382" s="73"/>
      <c r="J1382" s="73"/>
      <c r="K1382" s="73"/>
      <c r="L1382" s="73"/>
      <c r="M1382" s="96" t="str">
        <f t="shared" si="21"/>
        <v/>
      </c>
    </row>
    <row r="1383" spans="1:13" x14ac:dyDescent="0.35">
      <c r="A1383" s="73">
        <v>1382</v>
      </c>
      <c r="B1383" s="73"/>
      <c r="C1383" s="73"/>
      <c r="D1383" s="73"/>
      <c r="E1383" s="73"/>
      <c r="F1383" s="73"/>
      <c r="G1383" s="73"/>
      <c r="H1383" s="73"/>
      <c r="I1383" s="73"/>
      <c r="J1383" s="73"/>
      <c r="K1383" s="73"/>
      <c r="L1383" s="73"/>
      <c r="M1383" s="96" t="str">
        <f t="shared" si="21"/>
        <v/>
      </c>
    </row>
    <row r="1384" spans="1:13" x14ac:dyDescent="0.35">
      <c r="A1384" s="73">
        <v>1383</v>
      </c>
      <c r="B1384" s="73"/>
      <c r="C1384" s="73"/>
      <c r="D1384" s="73"/>
      <c r="E1384" s="73"/>
      <c r="F1384" s="73"/>
      <c r="G1384" s="73"/>
      <c r="H1384" s="73"/>
      <c r="I1384" s="73"/>
      <c r="J1384" s="73"/>
      <c r="K1384" s="73"/>
      <c r="L1384" s="73"/>
      <c r="M1384" s="96" t="str">
        <f t="shared" si="21"/>
        <v/>
      </c>
    </row>
    <row r="1385" spans="1:13" x14ac:dyDescent="0.35">
      <c r="A1385" s="73">
        <v>1384</v>
      </c>
      <c r="B1385" s="73"/>
      <c r="C1385" s="73"/>
      <c r="D1385" s="73"/>
      <c r="E1385" s="73"/>
      <c r="F1385" s="73"/>
      <c r="G1385" s="73"/>
      <c r="H1385" s="73"/>
      <c r="I1385" s="73"/>
      <c r="J1385" s="73"/>
      <c r="K1385" s="73"/>
      <c r="L1385" s="73"/>
      <c r="M1385" s="96" t="str">
        <f t="shared" si="21"/>
        <v/>
      </c>
    </row>
    <row r="1386" spans="1:13" x14ac:dyDescent="0.35">
      <c r="A1386" s="73">
        <v>1385</v>
      </c>
      <c r="B1386" s="73"/>
      <c r="C1386" s="73"/>
      <c r="D1386" s="73"/>
      <c r="E1386" s="73"/>
      <c r="F1386" s="73"/>
      <c r="G1386" s="73"/>
      <c r="H1386" s="73"/>
      <c r="I1386" s="73"/>
      <c r="J1386" s="73"/>
      <c r="K1386" s="73"/>
      <c r="L1386" s="73"/>
      <c r="M1386" s="96" t="str">
        <f t="shared" si="21"/>
        <v/>
      </c>
    </row>
    <row r="1387" spans="1:13" x14ac:dyDescent="0.35">
      <c r="A1387" s="73">
        <v>1386</v>
      </c>
      <c r="B1387" s="73"/>
      <c r="C1387" s="73"/>
      <c r="D1387" s="73"/>
      <c r="E1387" s="73"/>
      <c r="F1387" s="73"/>
      <c r="G1387" s="73"/>
      <c r="H1387" s="73"/>
      <c r="I1387" s="73"/>
      <c r="J1387" s="73"/>
      <c r="K1387" s="73"/>
      <c r="L1387" s="73"/>
      <c r="M1387" s="96" t="str">
        <f t="shared" si="21"/>
        <v/>
      </c>
    </row>
    <row r="1388" spans="1:13" x14ac:dyDescent="0.35">
      <c r="A1388" s="73">
        <v>1387</v>
      </c>
      <c r="B1388" s="73" t="s">
        <v>287</v>
      </c>
      <c r="C1388" s="73"/>
      <c r="D1388" s="73"/>
      <c r="E1388" s="73"/>
      <c r="F1388" s="73"/>
      <c r="G1388" s="73"/>
      <c r="H1388" s="73"/>
      <c r="I1388" s="73"/>
      <c r="J1388" s="73"/>
      <c r="K1388" s="73"/>
      <c r="L1388" s="73"/>
      <c r="M1388" s="96" t="str">
        <f t="shared" si="21"/>
        <v/>
      </c>
    </row>
    <row r="1389" spans="1:13" x14ac:dyDescent="0.35">
      <c r="A1389" s="73">
        <v>1388</v>
      </c>
      <c r="B1389" s="73"/>
      <c r="C1389" s="73"/>
      <c r="D1389" s="73"/>
      <c r="E1389" s="73"/>
      <c r="F1389" s="73"/>
      <c r="G1389" s="73"/>
      <c r="H1389" s="73"/>
      <c r="I1389" s="73"/>
      <c r="J1389" s="73"/>
      <c r="K1389" s="73"/>
      <c r="L1389" s="73"/>
      <c r="M1389" s="96" t="str">
        <f t="shared" si="21"/>
        <v/>
      </c>
    </row>
    <row r="1390" spans="1:13" x14ac:dyDescent="0.35">
      <c r="A1390" s="73">
        <v>1389</v>
      </c>
      <c r="B1390" s="73"/>
      <c r="C1390" s="73"/>
      <c r="D1390" s="73"/>
      <c r="E1390" s="73"/>
      <c r="F1390" s="73"/>
      <c r="G1390" s="73"/>
      <c r="H1390" s="73"/>
      <c r="I1390" s="73"/>
      <c r="J1390" s="73"/>
      <c r="K1390" s="73"/>
      <c r="L1390" s="73"/>
      <c r="M1390" s="96" t="str">
        <f t="shared" si="21"/>
        <v/>
      </c>
    </row>
    <row r="1391" spans="1:13" x14ac:dyDescent="0.35">
      <c r="A1391" s="73">
        <v>1390</v>
      </c>
      <c r="B1391" s="73" t="s">
        <v>288</v>
      </c>
      <c r="C1391" s="73"/>
      <c r="D1391" s="73"/>
      <c r="E1391" s="73"/>
      <c r="F1391" s="73"/>
      <c r="G1391" s="73"/>
      <c r="H1391" s="73"/>
      <c r="I1391" s="73"/>
      <c r="J1391" s="73"/>
      <c r="K1391" s="73"/>
      <c r="L1391" s="73"/>
      <c r="M1391" s="96" t="str">
        <f t="shared" si="21"/>
        <v/>
      </c>
    </row>
    <row r="1392" spans="1:13" x14ac:dyDescent="0.35">
      <c r="A1392" s="73">
        <v>1391</v>
      </c>
      <c r="B1392" s="73"/>
      <c r="C1392" s="73"/>
      <c r="D1392" s="73"/>
      <c r="E1392" s="73"/>
      <c r="F1392" s="73"/>
      <c r="G1392" s="73"/>
      <c r="H1392" s="73"/>
      <c r="I1392" s="73"/>
      <c r="J1392" s="73"/>
      <c r="K1392" s="73"/>
      <c r="L1392" s="73"/>
      <c r="M1392" s="96" t="str">
        <f t="shared" si="21"/>
        <v/>
      </c>
    </row>
    <row r="1393" spans="1:13" x14ac:dyDescent="0.35">
      <c r="A1393" s="73">
        <v>1392</v>
      </c>
      <c r="B1393" s="73"/>
      <c r="C1393" s="73"/>
      <c r="D1393" s="73"/>
      <c r="E1393" s="73"/>
      <c r="F1393" s="73"/>
      <c r="G1393" s="73"/>
      <c r="H1393" s="73"/>
      <c r="I1393" s="73"/>
      <c r="J1393" s="73"/>
      <c r="K1393" s="73"/>
      <c r="L1393" s="73"/>
      <c r="M1393" s="96" t="str">
        <f t="shared" si="21"/>
        <v/>
      </c>
    </row>
    <row r="1394" spans="1:13" x14ac:dyDescent="0.35">
      <c r="A1394" s="73">
        <v>1393</v>
      </c>
      <c r="B1394" s="73"/>
      <c r="C1394" s="73"/>
      <c r="D1394" s="73"/>
      <c r="E1394" s="73"/>
      <c r="F1394" s="73"/>
      <c r="G1394" s="73"/>
      <c r="H1394" s="73"/>
      <c r="I1394" s="73"/>
      <c r="J1394" s="73"/>
      <c r="K1394" s="73"/>
      <c r="L1394" s="73"/>
      <c r="M1394" s="96" t="str">
        <f t="shared" si="21"/>
        <v/>
      </c>
    </row>
    <row r="1395" spans="1:13" x14ac:dyDescent="0.35">
      <c r="A1395" s="73">
        <v>1394</v>
      </c>
      <c r="B1395" s="73"/>
      <c r="C1395" s="73"/>
      <c r="D1395" s="73"/>
      <c r="E1395" s="73"/>
      <c r="F1395" s="73"/>
      <c r="G1395" s="73"/>
      <c r="H1395" s="73"/>
      <c r="I1395" s="73"/>
      <c r="J1395" s="73"/>
      <c r="K1395" s="73"/>
      <c r="L1395" s="73"/>
      <c r="M1395" s="96" t="str">
        <f t="shared" si="21"/>
        <v/>
      </c>
    </row>
    <row r="1396" spans="1:13" x14ac:dyDescent="0.35">
      <c r="A1396" s="73">
        <v>1395</v>
      </c>
      <c r="B1396" s="73"/>
      <c r="C1396" s="73"/>
      <c r="D1396" s="73"/>
      <c r="E1396" s="73"/>
      <c r="F1396" s="73"/>
      <c r="G1396" s="73"/>
      <c r="H1396" s="73"/>
      <c r="I1396" s="73"/>
      <c r="J1396" s="73"/>
      <c r="K1396" s="73"/>
      <c r="L1396" s="73"/>
      <c r="M1396" s="96" t="str">
        <f t="shared" si="21"/>
        <v/>
      </c>
    </row>
    <row r="1397" spans="1:13" x14ac:dyDescent="0.35">
      <c r="A1397" s="73">
        <v>1396</v>
      </c>
      <c r="B1397" s="73"/>
      <c r="C1397" s="73"/>
      <c r="D1397" s="73"/>
      <c r="E1397" s="73"/>
      <c r="F1397" s="73"/>
      <c r="G1397" s="73"/>
      <c r="H1397" s="73"/>
      <c r="I1397" s="73"/>
      <c r="J1397" s="73"/>
      <c r="K1397" s="73"/>
      <c r="L1397" s="73"/>
      <c r="M1397" s="96" t="str">
        <f t="shared" si="21"/>
        <v/>
      </c>
    </row>
    <row r="1398" spans="1:13" x14ac:dyDescent="0.35">
      <c r="A1398" s="73">
        <v>1397</v>
      </c>
      <c r="B1398" s="73"/>
      <c r="C1398" s="73"/>
      <c r="D1398" s="73"/>
      <c r="E1398" s="73"/>
      <c r="F1398" s="73"/>
      <c r="G1398" s="73"/>
      <c r="H1398" s="73"/>
      <c r="I1398" s="73"/>
      <c r="J1398" s="73"/>
      <c r="K1398" s="73"/>
      <c r="L1398" s="73"/>
      <c r="M1398" s="96" t="str">
        <f t="shared" si="21"/>
        <v/>
      </c>
    </row>
    <row r="1399" spans="1:13" x14ac:dyDescent="0.35">
      <c r="A1399" s="73">
        <v>1398</v>
      </c>
      <c r="B1399" s="73"/>
      <c r="C1399" s="73"/>
      <c r="D1399" s="73"/>
      <c r="E1399" s="73"/>
      <c r="F1399" s="73"/>
      <c r="G1399" s="73"/>
      <c r="H1399" s="73"/>
      <c r="I1399" s="73"/>
      <c r="J1399" s="73"/>
      <c r="K1399" s="73"/>
      <c r="L1399" s="73"/>
      <c r="M1399" s="96" t="str">
        <f t="shared" si="21"/>
        <v/>
      </c>
    </row>
    <row r="1400" spans="1:13" x14ac:dyDescent="0.35">
      <c r="A1400" s="73">
        <v>1399</v>
      </c>
      <c r="B1400" s="73"/>
      <c r="C1400" s="73"/>
      <c r="D1400" s="73"/>
      <c r="E1400" s="73"/>
      <c r="F1400" s="73"/>
      <c r="G1400" s="73"/>
      <c r="H1400" s="73"/>
      <c r="I1400" s="73"/>
      <c r="J1400" s="73"/>
      <c r="K1400" s="73"/>
      <c r="L1400" s="73"/>
      <c r="M1400" s="96" t="str">
        <f t="shared" si="21"/>
        <v/>
      </c>
    </row>
    <row r="1401" spans="1:13" x14ac:dyDescent="0.35">
      <c r="A1401" s="73">
        <v>1400</v>
      </c>
      <c r="B1401" s="73"/>
      <c r="C1401" s="73"/>
      <c r="D1401" s="73"/>
      <c r="E1401" s="73"/>
      <c r="F1401" s="73"/>
      <c r="G1401" s="73"/>
      <c r="H1401" s="73"/>
      <c r="I1401" s="73"/>
      <c r="J1401" s="73"/>
      <c r="K1401" s="73"/>
      <c r="L1401" s="73"/>
      <c r="M1401" s="96" t="str">
        <f t="shared" si="21"/>
        <v/>
      </c>
    </row>
    <row r="1402" spans="1:13" x14ac:dyDescent="0.35">
      <c r="A1402" s="73">
        <v>1401</v>
      </c>
      <c r="B1402" s="73"/>
      <c r="C1402" s="73"/>
      <c r="D1402" s="73"/>
      <c r="E1402" s="73"/>
      <c r="F1402" s="73"/>
      <c r="G1402" s="73"/>
      <c r="H1402" s="73"/>
      <c r="I1402" s="73"/>
      <c r="J1402" s="73"/>
      <c r="K1402" s="73"/>
      <c r="L1402" s="73"/>
      <c r="M1402" s="96" t="str">
        <f t="shared" si="21"/>
        <v/>
      </c>
    </row>
    <row r="1403" spans="1:13" x14ac:dyDescent="0.35">
      <c r="A1403" s="73">
        <v>1402</v>
      </c>
      <c r="B1403" s="73"/>
      <c r="C1403" s="73"/>
      <c r="D1403" s="73"/>
      <c r="E1403" s="73"/>
      <c r="F1403" s="73"/>
      <c r="G1403" s="73"/>
      <c r="H1403" s="73"/>
      <c r="I1403" s="73"/>
      <c r="J1403" s="73"/>
      <c r="K1403" s="73"/>
      <c r="L1403" s="73"/>
      <c r="M1403" s="96" t="str">
        <f t="shared" si="21"/>
        <v/>
      </c>
    </row>
    <row r="1404" spans="1:13" x14ac:dyDescent="0.35">
      <c r="A1404" s="73">
        <v>1403</v>
      </c>
      <c r="B1404" s="73"/>
      <c r="C1404" s="73"/>
      <c r="D1404" s="73"/>
      <c r="E1404" s="73"/>
      <c r="F1404" s="73"/>
      <c r="G1404" s="73"/>
      <c r="H1404" s="73"/>
      <c r="I1404" s="73"/>
      <c r="J1404" s="73"/>
      <c r="K1404" s="73"/>
      <c r="L1404" s="73"/>
      <c r="M1404" s="96" t="str">
        <f t="shared" si="21"/>
        <v/>
      </c>
    </row>
    <row r="1405" spans="1:13" x14ac:dyDescent="0.35">
      <c r="A1405" s="73">
        <v>1404</v>
      </c>
      <c r="B1405" s="73"/>
      <c r="C1405" s="73"/>
      <c r="D1405" s="73"/>
      <c r="E1405" s="73"/>
      <c r="F1405" s="73"/>
      <c r="G1405" s="73"/>
      <c r="H1405" s="73"/>
      <c r="I1405" s="73"/>
      <c r="J1405" s="73"/>
      <c r="K1405" s="73"/>
      <c r="L1405" s="73"/>
      <c r="M1405" s="96" t="str">
        <f t="shared" si="21"/>
        <v/>
      </c>
    </row>
    <row r="1406" spans="1:13" x14ac:dyDescent="0.35">
      <c r="A1406" s="73">
        <v>1405</v>
      </c>
      <c r="B1406" s="73"/>
      <c r="C1406" s="73"/>
      <c r="D1406" s="73"/>
      <c r="E1406" s="73"/>
      <c r="F1406" s="73"/>
      <c r="G1406" s="73"/>
      <c r="H1406" s="73"/>
      <c r="I1406" s="73"/>
      <c r="J1406" s="73"/>
      <c r="K1406" s="73"/>
      <c r="L1406" s="73"/>
      <c r="M1406" s="96" t="str">
        <f t="shared" si="21"/>
        <v/>
      </c>
    </row>
    <row r="1407" spans="1:13" x14ac:dyDescent="0.35">
      <c r="A1407" s="73">
        <v>1406</v>
      </c>
      <c r="B1407" s="73"/>
      <c r="C1407" s="73"/>
      <c r="D1407" s="73"/>
      <c r="E1407" s="73"/>
      <c r="F1407" s="73"/>
      <c r="G1407" s="73"/>
      <c r="H1407" s="73"/>
      <c r="I1407" s="73"/>
      <c r="J1407" s="73"/>
      <c r="K1407" s="73"/>
      <c r="L1407" s="73"/>
      <c r="M1407" s="96" t="str">
        <f t="shared" si="21"/>
        <v/>
      </c>
    </row>
    <row r="1408" spans="1:13" x14ac:dyDescent="0.35">
      <c r="A1408" s="73">
        <v>1407</v>
      </c>
      <c r="B1408" s="73"/>
      <c r="C1408" s="73"/>
      <c r="D1408" s="73"/>
      <c r="E1408" s="73"/>
      <c r="F1408" s="73"/>
      <c r="G1408" s="73"/>
      <c r="H1408" s="73"/>
      <c r="I1408" s="73"/>
      <c r="J1408" s="73"/>
      <c r="K1408" s="73"/>
      <c r="L1408" s="73"/>
      <c r="M1408" s="96" t="str">
        <f t="shared" si="21"/>
        <v/>
      </c>
    </row>
    <row r="1409" spans="1:13" x14ac:dyDescent="0.35">
      <c r="A1409" s="73">
        <v>1408</v>
      </c>
      <c r="B1409" s="73"/>
      <c r="C1409" s="73"/>
      <c r="D1409" s="73"/>
      <c r="E1409" s="73"/>
      <c r="F1409" s="73"/>
      <c r="G1409" s="73"/>
      <c r="H1409" s="73"/>
      <c r="I1409" s="73"/>
      <c r="J1409" s="73"/>
      <c r="K1409" s="73"/>
      <c r="L1409" s="73"/>
      <c r="M1409" s="96" t="str">
        <f t="shared" si="21"/>
        <v/>
      </c>
    </row>
    <row r="1410" spans="1:13" x14ac:dyDescent="0.35">
      <c r="A1410" s="73">
        <v>1409</v>
      </c>
      <c r="B1410" s="73"/>
      <c r="C1410" s="73"/>
      <c r="D1410" s="73"/>
      <c r="E1410" s="73"/>
      <c r="F1410" s="73"/>
      <c r="G1410" s="73"/>
      <c r="H1410" s="73"/>
      <c r="I1410" s="73"/>
      <c r="J1410" s="73"/>
      <c r="K1410" s="73"/>
      <c r="L1410" s="73"/>
      <c r="M1410" s="96" t="str">
        <f t="shared" ref="M1410:M1473" si="22">IF(COUNTA($D1410:$J1410)&gt;0,"x","")</f>
        <v/>
      </c>
    </row>
    <row r="1411" spans="1:13" x14ac:dyDescent="0.35">
      <c r="A1411" s="73">
        <v>1410</v>
      </c>
      <c r="B1411" s="73"/>
      <c r="C1411" s="73"/>
      <c r="D1411" s="73"/>
      <c r="E1411" s="73"/>
      <c r="F1411" s="73"/>
      <c r="G1411" s="73"/>
      <c r="H1411" s="73"/>
      <c r="I1411" s="73"/>
      <c r="J1411" s="73"/>
      <c r="K1411" s="73"/>
      <c r="L1411" s="73"/>
      <c r="M1411" s="96" t="str">
        <f t="shared" si="22"/>
        <v/>
      </c>
    </row>
    <row r="1412" spans="1:13" x14ac:dyDescent="0.35">
      <c r="A1412" s="73">
        <v>1411</v>
      </c>
      <c r="B1412" s="73" t="s">
        <v>289</v>
      </c>
      <c r="C1412" s="73" t="s">
        <v>752</v>
      </c>
      <c r="D1412" s="73" t="s">
        <v>18</v>
      </c>
      <c r="E1412" s="73"/>
      <c r="F1412" s="73" t="s">
        <v>18</v>
      </c>
      <c r="G1412" s="73"/>
      <c r="H1412" s="73"/>
      <c r="I1412" s="73"/>
      <c r="J1412" s="73"/>
      <c r="K1412" s="73" t="s">
        <v>92</v>
      </c>
      <c r="L1412" s="73" t="s">
        <v>135</v>
      </c>
      <c r="M1412" s="96" t="str">
        <f t="shared" si="22"/>
        <v>x</v>
      </c>
    </row>
    <row r="1413" spans="1:13" x14ac:dyDescent="0.35">
      <c r="A1413" s="73">
        <v>1412</v>
      </c>
      <c r="B1413" s="73"/>
      <c r="C1413" s="73"/>
      <c r="D1413" s="73"/>
      <c r="E1413" s="73"/>
      <c r="F1413" s="73"/>
      <c r="G1413" s="73"/>
      <c r="H1413" s="73"/>
      <c r="I1413" s="73"/>
      <c r="J1413" s="73"/>
      <c r="K1413" s="73"/>
      <c r="L1413" s="73"/>
      <c r="M1413" s="96" t="str">
        <f t="shared" si="22"/>
        <v/>
      </c>
    </row>
    <row r="1414" spans="1:13" x14ac:dyDescent="0.35">
      <c r="A1414" s="73">
        <v>1413</v>
      </c>
      <c r="B1414" s="73"/>
      <c r="C1414" s="73"/>
      <c r="D1414" s="73"/>
      <c r="E1414" s="73"/>
      <c r="F1414" s="73"/>
      <c r="G1414" s="73"/>
      <c r="H1414" s="73"/>
      <c r="I1414" s="73"/>
      <c r="J1414" s="73"/>
      <c r="K1414" s="73"/>
      <c r="L1414" s="73"/>
      <c r="M1414" s="96" t="str">
        <f t="shared" si="22"/>
        <v/>
      </c>
    </row>
    <row r="1415" spans="1:13" x14ac:dyDescent="0.35">
      <c r="A1415" s="73">
        <v>1414</v>
      </c>
      <c r="B1415" s="73"/>
      <c r="C1415" s="73"/>
      <c r="D1415" s="73"/>
      <c r="E1415" s="73"/>
      <c r="F1415" s="73"/>
      <c r="G1415" s="73"/>
      <c r="H1415" s="73"/>
      <c r="I1415" s="73"/>
      <c r="J1415" s="73"/>
      <c r="K1415" s="73"/>
      <c r="L1415" s="73"/>
      <c r="M1415" s="96" t="str">
        <f t="shared" si="22"/>
        <v/>
      </c>
    </row>
    <row r="1416" spans="1:13" x14ac:dyDescent="0.35">
      <c r="A1416" s="73">
        <v>1415</v>
      </c>
      <c r="B1416" s="73"/>
      <c r="C1416" s="73"/>
      <c r="D1416" s="73"/>
      <c r="E1416" s="73"/>
      <c r="F1416" s="73"/>
      <c r="G1416" s="73"/>
      <c r="H1416" s="73"/>
      <c r="I1416" s="73"/>
      <c r="J1416" s="73"/>
      <c r="K1416" s="73"/>
      <c r="L1416" s="73"/>
      <c r="M1416" s="96" t="str">
        <f t="shared" si="22"/>
        <v/>
      </c>
    </row>
    <row r="1417" spans="1:13" x14ac:dyDescent="0.35">
      <c r="A1417" s="73">
        <v>1416</v>
      </c>
      <c r="B1417" s="73"/>
      <c r="C1417" s="73"/>
      <c r="D1417" s="73"/>
      <c r="E1417" s="73"/>
      <c r="F1417" s="73"/>
      <c r="G1417" s="73"/>
      <c r="H1417" s="73"/>
      <c r="I1417" s="73"/>
      <c r="J1417" s="73"/>
      <c r="K1417" s="73"/>
      <c r="L1417" s="73"/>
      <c r="M1417" s="96" t="str">
        <f t="shared" si="22"/>
        <v/>
      </c>
    </row>
    <row r="1418" spans="1:13" x14ac:dyDescent="0.35">
      <c r="A1418" s="73">
        <v>1417</v>
      </c>
      <c r="B1418" s="73"/>
      <c r="C1418" s="73"/>
      <c r="D1418" s="73"/>
      <c r="E1418" s="73"/>
      <c r="F1418" s="73"/>
      <c r="G1418" s="73"/>
      <c r="H1418" s="73"/>
      <c r="I1418" s="73"/>
      <c r="J1418" s="73"/>
      <c r="K1418" s="73"/>
      <c r="L1418" s="73"/>
      <c r="M1418" s="96" t="str">
        <f t="shared" si="22"/>
        <v/>
      </c>
    </row>
    <row r="1419" spans="1:13" x14ac:dyDescent="0.35">
      <c r="A1419" s="73">
        <v>1418</v>
      </c>
      <c r="B1419" s="73"/>
      <c r="C1419" s="73"/>
      <c r="D1419" s="73"/>
      <c r="E1419" s="73"/>
      <c r="F1419" s="73"/>
      <c r="G1419" s="73"/>
      <c r="H1419" s="73"/>
      <c r="I1419" s="73"/>
      <c r="J1419" s="73"/>
      <c r="K1419" s="73"/>
      <c r="L1419" s="73"/>
      <c r="M1419" s="96" t="str">
        <f t="shared" si="22"/>
        <v/>
      </c>
    </row>
    <row r="1420" spans="1:13" x14ac:dyDescent="0.35">
      <c r="A1420" s="73">
        <v>1419</v>
      </c>
      <c r="B1420" s="73"/>
      <c r="C1420" s="73"/>
      <c r="D1420" s="73"/>
      <c r="E1420" s="73"/>
      <c r="F1420" s="73"/>
      <c r="G1420" s="73"/>
      <c r="H1420" s="73"/>
      <c r="I1420" s="73"/>
      <c r="J1420" s="73"/>
      <c r="K1420" s="73"/>
      <c r="L1420" s="73"/>
      <c r="M1420" s="96" t="str">
        <f t="shared" si="22"/>
        <v/>
      </c>
    </row>
    <row r="1421" spans="1:13" x14ac:dyDescent="0.35">
      <c r="A1421" s="73">
        <v>1420</v>
      </c>
      <c r="B1421" s="73"/>
      <c r="C1421" s="73"/>
      <c r="D1421" s="73"/>
      <c r="E1421" s="73"/>
      <c r="F1421" s="73"/>
      <c r="G1421" s="73"/>
      <c r="H1421" s="73"/>
      <c r="I1421" s="73"/>
      <c r="J1421" s="73"/>
      <c r="K1421" s="73"/>
      <c r="L1421" s="73"/>
      <c r="M1421" s="96" t="str">
        <f t="shared" si="22"/>
        <v/>
      </c>
    </row>
    <row r="1422" spans="1:13" x14ac:dyDescent="0.35">
      <c r="A1422" s="73">
        <v>1421</v>
      </c>
      <c r="B1422" s="73"/>
      <c r="C1422" s="73"/>
      <c r="D1422" s="73"/>
      <c r="E1422" s="73"/>
      <c r="F1422" s="73"/>
      <c r="G1422" s="73"/>
      <c r="H1422" s="73"/>
      <c r="I1422" s="73"/>
      <c r="J1422" s="73"/>
      <c r="K1422" s="73"/>
      <c r="L1422" s="73"/>
      <c r="M1422" s="96" t="str">
        <f t="shared" si="22"/>
        <v/>
      </c>
    </row>
    <row r="1423" spans="1:13" x14ac:dyDescent="0.35">
      <c r="A1423" s="73">
        <v>1422</v>
      </c>
      <c r="B1423" s="73"/>
      <c r="C1423" s="73"/>
      <c r="D1423" s="73"/>
      <c r="E1423" s="73"/>
      <c r="F1423" s="73"/>
      <c r="G1423" s="73"/>
      <c r="H1423" s="73"/>
      <c r="I1423" s="73"/>
      <c r="J1423" s="73"/>
      <c r="K1423" s="73"/>
      <c r="L1423" s="73"/>
      <c r="M1423" s="96" t="str">
        <f t="shared" si="22"/>
        <v/>
      </c>
    </row>
    <row r="1424" spans="1:13" x14ac:dyDescent="0.35">
      <c r="A1424" s="73">
        <v>1423</v>
      </c>
      <c r="B1424" s="73"/>
      <c r="C1424" s="73"/>
      <c r="D1424" s="73"/>
      <c r="E1424" s="73"/>
      <c r="F1424" s="73"/>
      <c r="G1424" s="73"/>
      <c r="H1424" s="73"/>
      <c r="I1424" s="73"/>
      <c r="J1424" s="73"/>
      <c r="K1424" s="73"/>
      <c r="L1424" s="73"/>
      <c r="M1424" s="96" t="str">
        <f t="shared" si="22"/>
        <v/>
      </c>
    </row>
    <row r="1425" spans="1:13" x14ac:dyDescent="0.35">
      <c r="A1425" s="73">
        <v>1424</v>
      </c>
      <c r="B1425" s="73"/>
      <c r="C1425" s="73"/>
      <c r="D1425" s="73"/>
      <c r="E1425" s="73"/>
      <c r="F1425" s="73"/>
      <c r="G1425" s="73"/>
      <c r="H1425" s="73"/>
      <c r="I1425" s="73"/>
      <c r="J1425" s="73"/>
      <c r="K1425" s="73"/>
      <c r="L1425" s="73"/>
      <c r="M1425" s="96" t="str">
        <f t="shared" si="22"/>
        <v/>
      </c>
    </row>
    <row r="1426" spans="1:13" x14ac:dyDescent="0.35">
      <c r="A1426" s="73">
        <v>1425</v>
      </c>
      <c r="B1426" s="73"/>
      <c r="C1426" s="73"/>
      <c r="D1426" s="73"/>
      <c r="E1426" s="73"/>
      <c r="F1426" s="73"/>
      <c r="G1426" s="73"/>
      <c r="H1426" s="73"/>
      <c r="I1426" s="73"/>
      <c r="J1426" s="73"/>
      <c r="K1426" s="73"/>
      <c r="L1426" s="73"/>
      <c r="M1426" s="96" t="str">
        <f t="shared" si="22"/>
        <v/>
      </c>
    </row>
    <row r="1427" spans="1:13" x14ac:dyDescent="0.35">
      <c r="A1427" s="73">
        <v>1426</v>
      </c>
      <c r="B1427" s="73"/>
      <c r="C1427" s="73"/>
      <c r="D1427" s="73"/>
      <c r="E1427" s="73"/>
      <c r="F1427" s="73"/>
      <c r="G1427" s="73"/>
      <c r="H1427" s="73"/>
      <c r="I1427" s="73"/>
      <c r="J1427" s="73"/>
      <c r="K1427" s="73"/>
      <c r="L1427" s="73"/>
      <c r="M1427" s="96" t="str">
        <f t="shared" si="22"/>
        <v/>
      </c>
    </row>
    <row r="1428" spans="1:13" x14ac:dyDescent="0.35">
      <c r="A1428" s="73">
        <v>1427</v>
      </c>
      <c r="B1428" s="73"/>
      <c r="C1428" s="73"/>
      <c r="D1428" s="73"/>
      <c r="E1428" s="73"/>
      <c r="F1428" s="73"/>
      <c r="G1428" s="73"/>
      <c r="H1428" s="73"/>
      <c r="I1428" s="73"/>
      <c r="J1428" s="73"/>
      <c r="K1428" s="73"/>
      <c r="L1428" s="73"/>
      <c r="M1428" s="96" t="str">
        <f t="shared" si="22"/>
        <v/>
      </c>
    </row>
    <row r="1429" spans="1:13" x14ac:dyDescent="0.35">
      <c r="A1429" s="73">
        <v>1428</v>
      </c>
      <c r="B1429" s="73"/>
      <c r="C1429" s="73"/>
      <c r="D1429" s="73"/>
      <c r="E1429" s="73"/>
      <c r="F1429" s="73"/>
      <c r="G1429" s="73"/>
      <c r="H1429" s="73"/>
      <c r="I1429" s="73"/>
      <c r="J1429" s="73"/>
      <c r="K1429" s="73"/>
      <c r="L1429" s="73"/>
      <c r="M1429" s="96" t="str">
        <f t="shared" si="22"/>
        <v/>
      </c>
    </row>
    <row r="1430" spans="1:13" x14ac:dyDescent="0.35">
      <c r="A1430" s="73">
        <v>1429</v>
      </c>
      <c r="B1430" s="73"/>
      <c r="C1430" s="73"/>
      <c r="D1430" s="73"/>
      <c r="E1430" s="73"/>
      <c r="F1430" s="73"/>
      <c r="G1430" s="73"/>
      <c r="H1430" s="73"/>
      <c r="I1430" s="73"/>
      <c r="J1430" s="73"/>
      <c r="K1430" s="73"/>
      <c r="L1430" s="73"/>
      <c r="M1430" s="96" t="str">
        <f t="shared" si="22"/>
        <v/>
      </c>
    </row>
    <row r="1431" spans="1:13" x14ac:dyDescent="0.35">
      <c r="A1431" s="73">
        <v>1430</v>
      </c>
      <c r="B1431" s="73"/>
      <c r="C1431" s="73"/>
      <c r="D1431" s="73"/>
      <c r="E1431" s="73"/>
      <c r="F1431" s="73"/>
      <c r="G1431" s="73"/>
      <c r="H1431" s="73"/>
      <c r="I1431" s="73"/>
      <c r="J1431" s="73"/>
      <c r="K1431" s="73"/>
      <c r="L1431" s="73"/>
      <c r="M1431" s="96" t="str">
        <f t="shared" si="22"/>
        <v/>
      </c>
    </row>
    <row r="1432" spans="1:13" x14ac:dyDescent="0.35">
      <c r="A1432" s="73">
        <v>1431</v>
      </c>
      <c r="B1432" s="73"/>
      <c r="C1432" s="73"/>
      <c r="D1432" s="73"/>
      <c r="E1432" s="73"/>
      <c r="F1432" s="73"/>
      <c r="G1432" s="73"/>
      <c r="H1432" s="73"/>
      <c r="I1432" s="73"/>
      <c r="J1432" s="73"/>
      <c r="K1432" s="73"/>
      <c r="L1432" s="73"/>
      <c r="M1432" s="96" t="str">
        <f t="shared" si="22"/>
        <v/>
      </c>
    </row>
    <row r="1433" spans="1:13" x14ac:dyDescent="0.35">
      <c r="A1433" s="73">
        <v>1432</v>
      </c>
      <c r="B1433" s="73"/>
      <c r="C1433" s="73"/>
      <c r="D1433" s="73"/>
      <c r="E1433" s="73"/>
      <c r="F1433" s="73"/>
      <c r="G1433" s="73"/>
      <c r="H1433" s="73"/>
      <c r="I1433" s="73"/>
      <c r="J1433" s="73"/>
      <c r="K1433" s="73"/>
      <c r="L1433" s="73"/>
      <c r="M1433" s="96" t="str">
        <f t="shared" si="22"/>
        <v/>
      </c>
    </row>
    <row r="1434" spans="1:13" x14ac:dyDescent="0.35">
      <c r="A1434" s="73">
        <v>1433</v>
      </c>
      <c r="B1434" s="73"/>
      <c r="C1434" s="73"/>
      <c r="D1434" s="73"/>
      <c r="E1434" s="73"/>
      <c r="F1434" s="73"/>
      <c r="G1434" s="73"/>
      <c r="H1434" s="73"/>
      <c r="I1434" s="73"/>
      <c r="J1434" s="73"/>
      <c r="K1434" s="73"/>
      <c r="L1434" s="73"/>
      <c r="M1434" s="96" t="str">
        <f t="shared" si="22"/>
        <v/>
      </c>
    </row>
    <row r="1435" spans="1:13" x14ac:dyDescent="0.35">
      <c r="A1435" s="73">
        <v>1434</v>
      </c>
      <c r="B1435" s="73" t="s">
        <v>290</v>
      </c>
      <c r="C1435" s="73" t="s">
        <v>133</v>
      </c>
      <c r="D1435" s="73" t="s">
        <v>18</v>
      </c>
      <c r="E1435" s="73"/>
      <c r="F1435" s="73" t="s">
        <v>18</v>
      </c>
      <c r="G1435" s="73"/>
      <c r="H1435" s="73"/>
      <c r="I1435" s="73"/>
      <c r="J1435" s="73"/>
      <c r="K1435" s="73" t="s">
        <v>93</v>
      </c>
      <c r="L1435" s="73" t="s">
        <v>135</v>
      </c>
      <c r="M1435" s="96" t="str">
        <f t="shared" si="22"/>
        <v>x</v>
      </c>
    </row>
    <row r="1436" spans="1:13" x14ac:dyDescent="0.35">
      <c r="A1436" s="73">
        <v>1435</v>
      </c>
      <c r="B1436" s="73"/>
      <c r="C1436" s="73"/>
      <c r="D1436" s="73"/>
      <c r="E1436" s="73"/>
      <c r="F1436" s="73"/>
      <c r="G1436" s="73"/>
      <c r="H1436" s="73"/>
      <c r="I1436" s="73"/>
      <c r="J1436" s="73"/>
      <c r="K1436" s="73"/>
      <c r="L1436" s="73"/>
      <c r="M1436" s="96" t="str">
        <f t="shared" si="22"/>
        <v/>
      </c>
    </row>
    <row r="1437" spans="1:13" x14ac:dyDescent="0.35">
      <c r="A1437" s="73">
        <v>1436</v>
      </c>
      <c r="B1437" s="73"/>
      <c r="C1437" s="73"/>
      <c r="D1437" s="73"/>
      <c r="E1437" s="73"/>
      <c r="F1437" s="73"/>
      <c r="G1437" s="73"/>
      <c r="H1437" s="73"/>
      <c r="I1437" s="73"/>
      <c r="J1437" s="73"/>
      <c r="K1437" s="73"/>
      <c r="L1437" s="73"/>
      <c r="M1437" s="96" t="str">
        <f t="shared" si="22"/>
        <v/>
      </c>
    </row>
    <row r="1438" spans="1:13" x14ac:dyDescent="0.35">
      <c r="A1438" s="73">
        <v>1437</v>
      </c>
      <c r="B1438" s="73"/>
      <c r="C1438" s="73"/>
      <c r="D1438" s="73"/>
      <c r="E1438" s="73"/>
      <c r="F1438" s="73"/>
      <c r="G1438" s="73"/>
      <c r="H1438" s="73"/>
      <c r="I1438" s="73"/>
      <c r="J1438" s="73"/>
      <c r="K1438" s="73"/>
      <c r="L1438" s="73"/>
      <c r="M1438" s="96" t="str">
        <f t="shared" si="22"/>
        <v/>
      </c>
    </row>
    <row r="1439" spans="1:13" x14ac:dyDescent="0.35">
      <c r="A1439" s="73">
        <v>1438</v>
      </c>
      <c r="B1439" s="73"/>
      <c r="C1439" s="73"/>
      <c r="D1439" s="73"/>
      <c r="E1439" s="73"/>
      <c r="F1439" s="73"/>
      <c r="G1439" s="73"/>
      <c r="H1439" s="73"/>
      <c r="I1439" s="73"/>
      <c r="J1439" s="73"/>
      <c r="K1439" s="73"/>
      <c r="L1439" s="73"/>
      <c r="M1439" s="96" t="str">
        <f t="shared" si="22"/>
        <v/>
      </c>
    </row>
    <row r="1440" spans="1:13" x14ac:dyDescent="0.35">
      <c r="A1440" s="73">
        <v>1439</v>
      </c>
      <c r="B1440" s="73"/>
      <c r="C1440" s="73"/>
      <c r="D1440" s="73"/>
      <c r="E1440" s="73"/>
      <c r="F1440" s="73"/>
      <c r="G1440" s="73"/>
      <c r="H1440" s="73"/>
      <c r="I1440" s="73"/>
      <c r="J1440" s="73"/>
      <c r="K1440" s="73"/>
      <c r="L1440" s="73"/>
      <c r="M1440" s="96" t="str">
        <f t="shared" si="22"/>
        <v/>
      </c>
    </row>
    <row r="1441" spans="1:13" x14ac:dyDescent="0.35">
      <c r="A1441" s="73">
        <v>1440</v>
      </c>
      <c r="B1441" s="73"/>
      <c r="C1441" s="73"/>
      <c r="D1441" s="73"/>
      <c r="E1441" s="73"/>
      <c r="F1441" s="73"/>
      <c r="G1441" s="73"/>
      <c r="H1441" s="73"/>
      <c r="I1441" s="73"/>
      <c r="J1441" s="73"/>
      <c r="K1441" s="73"/>
      <c r="L1441" s="73"/>
      <c r="M1441" s="96" t="str">
        <f t="shared" si="22"/>
        <v/>
      </c>
    </row>
    <row r="1442" spans="1:13" x14ac:dyDescent="0.35">
      <c r="A1442" s="73">
        <v>1441</v>
      </c>
      <c r="B1442" s="73"/>
      <c r="C1442" s="73"/>
      <c r="D1442" s="73"/>
      <c r="E1442" s="73"/>
      <c r="F1442" s="73"/>
      <c r="G1442" s="73"/>
      <c r="H1442" s="73"/>
      <c r="I1442" s="73"/>
      <c r="J1442" s="73"/>
      <c r="K1442" s="73"/>
      <c r="L1442" s="73"/>
      <c r="M1442" s="96" t="str">
        <f t="shared" si="22"/>
        <v/>
      </c>
    </row>
    <row r="1443" spans="1:13" x14ac:dyDescent="0.35">
      <c r="A1443" s="73">
        <v>1442</v>
      </c>
      <c r="B1443" s="73"/>
      <c r="C1443" s="73"/>
      <c r="D1443" s="73"/>
      <c r="E1443" s="73"/>
      <c r="F1443" s="73"/>
      <c r="G1443" s="73"/>
      <c r="H1443" s="73"/>
      <c r="I1443" s="73"/>
      <c r="J1443" s="73"/>
      <c r="K1443" s="73"/>
      <c r="L1443" s="73"/>
      <c r="M1443" s="96" t="str">
        <f t="shared" si="22"/>
        <v/>
      </c>
    </row>
    <row r="1444" spans="1:13" x14ac:dyDescent="0.35">
      <c r="A1444" s="73">
        <v>1443</v>
      </c>
      <c r="B1444" s="73"/>
      <c r="C1444" s="73"/>
      <c r="D1444" s="73"/>
      <c r="E1444" s="73"/>
      <c r="F1444" s="73"/>
      <c r="G1444" s="73"/>
      <c r="H1444" s="73"/>
      <c r="I1444" s="73"/>
      <c r="J1444" s="73"/>
      <c r="K1444" s="73"/>
      <c r="L1444" s="73"/>
      <c r="M1444" s="96" t="str">
        <f t="shared" si="22"/>
        <v/>
      </c>
    </row>
    <row r="1445" spans="1:13" x14ac:dyDescent="0.35">
      <c r="A1445" s="73">
        <v>1444</v>
      </c>
      <c r="B1445" s="73"/>
      <c r="C1445" s="73"/>
      <c r="D1445" s="73"/>
      <c r="E1445" s="73"/>
      <c r="F1445" s="73"/>
      <c r="G1445" s="73"/>
      <c r="H1445" s="73"/>
      <c r="I1445" s="73"/>
      <c r="J1445" s="73"/>
      <c r="K1445" s="73"/>
      <c r="L1445" s="73"/>
      <c r="M1445" s="96" t="str">
        <f t="shared" si="22"/>
        <v/>
      </c>
    </row>
    <row r="1446" spans="1:13" x14ac:dyDescent="0.35">
      <c r="A1446" s="73">
        <v>1445</v>
      </c>
      <c r="B1446" s="73"/>
      <c r="C1446" s="73"/>
      <c r="D1446" s="73"/>
      <c r="E1446" s="73"/>
      <c r="F1446" s="73"/>
      <c r="G1446" s="73"/>
      <c r="H1446" s="73"/>
      <c r="I1446" s="73"/>
      <c r="J1446" s="73"/>
      <c r="K1446" s="73"/>
      <c r="L1446" s="73"/>
      <c r="M1446" s="96" t="str">
        <f t="shared" si="22"/>
        <v/>
      </c>
    </row>
    <row r="1447" spans="1:13" x14ac:dyDescent="0.35">
      <c r="A1447" s="73">
        <v>1446</v>
      </c>
      <c r="B1447" s="73"/>
      <c r="C1447" s="73"/>
      <c r="D1447" s="73"/>
      <c r="E1447" s="73"/>
      <c r="F1447" s="73"/>
      <c r="G1447" s="73"/>
      <c r="H1447" s="73"/>
      <c r="I1447" s="73"/>
      <c r="J1447" s="73"/>
      <c r="K1447" s="73"/>
      <c r="L1447" s="73"/>
      <c r="M1447" s="96" t="str">
        <f t="shared" si="22"/>
        <v/>
      </c>
    </row>
    <row r="1448" spans="1:13" x14ac:dyDescent="0.35">
      <c r="A1448" s="73">
        <v>1447</v>
      </c>
      <c r="B1448" s="73" t="s">
        <v>291</v>
      </c>
      <c r="C1448" s="73" t="s">
        <v>133</v>
      </c>
      <c r="D1448" s="73"/>
      <c r="E1448" s="73"/>
      <c r="F1448" s="73"/>
      <c r="G1448" s="73"/>
      <c r="H1448" s="73"/>
      <c r="I1448" s="73"/>
      <c r="J1448" s="73"/>
      <c r="K1448" s="73"/>
      <c r="L1448" s="73"/>
      <c r="M1448" s="96" t="str">
        <f t="shared" si="22"/>
        <v/>
      </c>
    </row>
    <row r="1449" spans="1:13" x14ac:dyDescent="0.35">
      <c r="A1449" s="73">
        <v>1448</v>
      </c>
      <c r="B1449" s="73"/>
      <c r="C1449" s="73"/>
      <c r="D1449" s="73"/>
      <c r="E1449" s="73"/>
      <c r="F1449" s="73"/>
      <c r="G1449" s="73"/>
      <c r="H1449" s="73"/>
      <c r="I1449" s="73"/>
      <c r="J1449" s="73"/>
      <c r="K1449" s="73"/>
      <c r="L1449" s="73"/>
      <c r="M1449" s="96" t="str">
        <f t="shared" si="22"/>
        <v/>
      </c>
    </row>
    <row r="1450" spans="1:13" x14ac:dyDescent="0.35">
      <c r="A1450" s="73">
        <v>1449</v>
      </c>
      <c r="B1450" s="73"/>
      <c r="C1450" s="73"/>
      <c r="D1450" s="73"/>
      <c r="E1450" s="73"/>
      <c r="F1450" s="73"/>
      <c r="G1450" s="73"/>
      <c r="H1450" s="73"/>
      <c r="I1450" s="73"/>
      <c r="J1450" s="73"/>
      <c r="K1450" s="73"/>
      <c r="L1450" s="73"/>
      <c r="M1450" s="96" t="str">
        <f t="shared" si="22"/>
        <v/>
      </c>
    </row>
    <row r="1451" spans="1:13" x14ac:dyDescent="0.35">
      <c r="A1451" s="73">
        <v>1450</v>
      </c>
      <c r="B1451" s="73"/>
      <c r="C1451" s="73"/>
      <c r="D1451" s="73"/>
      <c r="E1451" s="73"/>
      <c r="F1451" s="73"/>
      <c r="G1451" s="73"/>
      <c r="H1451" s="73"/>
      <c r="I1451" s="73"/>
      <c r="J1451" s="73"/>
      <c r="K1451" s="73"/>
      <c r="L1451" s="73"/>
      <c r="M1451" s="96" t="str">
        <f t="shared" si="22"/>
        <v/>
      </c>
    </row>
    <row r="1452" spans="1:13" x14ac:dyDescent="0.35">
      <c r="A1452" s="73">
        <v>1451</v>
      </c>
      <c r="B1452" s="73"/>
      <c r="C1452" s="73"/>
      <c r="D1452" s="73"/>
      <c r="E1452" s="73"/>
      <c r="F1452" s="73"/>
      <c r="G1452" s="73"/>
      <c r="H1452" s="73"/>
      <c r="I1452" s="73"/>
      <c r="J1452" s="73"/>
      <c r="K1452" s="73"/>
      <c r="L1452" s="73"/>
      <c r="M1452" s="96" t="str">
        <f t="shared" si="22"/>
        <v/>
      </c>
    </row>
    <row r="1453" spans="1:13" x14ac:dyDescent="0.35">
      <c r="A1453" s="73">
        <v>1452</v>
      </c>
      <c r="B1453" s="73" t="s">
        <v>292</v>
      </c>
      <c r="C1453" s="73"/>
      <c r="D1453" s="73"/>
      <c r="E1453" s="73"/>
      <c r="F1453" s="73"/>
      <c r="G1453" s="73"/>
      <c r="H1453" s="73"/>
      <c r="I1453" s="73"/>
      <c r="J1453" s="73"/>
      <c r="K1453" s="73"/>
      <c r="L1453" s="73"/>
      <c r="M1453" s="96" t="str">
        <f t="shared" si="22"/>
        <v/>
      </c>
    </row>
    <row r="1454" spans="1:13" x14ac:dyDescent="0.35">
      <c r="A1454" s="73">
        <v>1453</v>
      </c>
      <c r="B1454" s="73"/>
      <c r="C1454" s="73"/>
      <c r="D1454" s="73"/>
      <c r="E1454" s="73"/>
      <c r="F1454" s="73"/>
      <c r="G1454" s="73"/>
      <c r="H1454" s="73"/>
      <c r="I1454" s="73"/>
      <c r="J1454" s="73"/>
      <c r="K1454" s="73"/>
      <c r="L1454" s="73"/>
      <c r="M1454" s="96" t="str">
        <f t="shared" si="22"/>
        <v/>
      </c>
    </row>
    <row r="1455" spans="1:13" x14ac:dyDescent="0.35">
      <c r="A1455" s="73">
        <v>1454</v>
      </c>
      <c r="B1455" s="73"/>
      <c r="C1455" s="73"/>
      <c r="D1455" s="73"/>
      <c r="E1455" s="73"/>
      <c r="F1455" s="73"/>
      <c r="G1455" s="73"/>
      <c r="H1455" s="73"/>
      <c r="I1455" s="73"/>
      <c r="J1455" s="73"/>
      <c r="K1455" s="73"/>
      <c r="L1455" s="73"/>
      <c r="M1455" s="96" t="str">
        <f t="shared" si="22"/>
        <v/>
      </c>
    </row>
    <row r="1456" spans="1:13" x14ac:dyDescent="0.35">
      <c r="A1456" s="73">
        <v>1455</v>
      </c>
      <c r="B1456" s="73"/>
      <c r="C1456" s="73"/>
      <c r="D1456" s="73"/>
      <c r="E1456" s="73"/>
      <c r="F1456" s="73"/>
      <c r="G1456" s="73"/>
      <c r="H1456" s="73"/>
      <c r="I1456" s="73"/>
      <c r="J1456" s="73"/>
      <c r="K1456" s="73"/>
      <c r="L1456" s="73"/>
      <c r="M1456" s="96" t="str">
        <f t="shared" si="22"/>
        <v/>
      </c>
    </row>
    <row r="1457" spans="1:13" x14ac:dyDescent="0.35">
      <c r="A1457" s="73">
        <v>1456</v>
      </c>
      <c r="B1457" s="73"/>
      <c r="C1457" s="73"/>
      <c r="D1457" s="73"/>
      <c r="E1457" s="73"/>
      <c r="F1457" s="73"/>
      <c r="G1457" s="73"/>
      <c r="H1457" s="73"/>
      <c r="I1457" s="73"/>
      <c r="J1457" s="73"/>
      <c r="K1457" s="73"/>
      <c r="L1457" s="73"/>
      <c r="M1457" s="96" t="str">
        <f t="shared" si="22"/>
        <v/>
      </c>
    </row>
    <row r="1458" spans="1:13" x14ac:dyDescent="0.35">
      <c r="A1458" s="73">
        <v>1457</v>
      </c>
      <c r="B1458" s="73"/>
      <c r="C1458" s="73"/>
      <c r="D1458" s="73"/>
      <c r="E1458" s="73"/>
      <c r="F1458" s="73"/>
      <c r="G1458" s="73"/>
      <c r="H1458" s="73"/>
      <c r="I1458" s="73"/>
      <c r="J1458" s="73"/>
      <c r="K1458" s="73"/>
      <c r="L1458" s="73"/>
      <c r="M1458" s="96" t="str">
        <f t="shared" si="22"/>
        <v/>
      </c>
    </row>
    <row r="1459" spans="1:13" x14ac:dyDescent="0.35">
      <c r="A1459" s="73">
        <v>1458</v>
      </c>
      <c r="B1459" s="73"/>
      <c r="C1459" s="73"/>
      <c r="D1459" s="73"/>
      <c r="E1459" s="73"/>
      <c r="F1459" s="73"/>
      <c r="G1459" s="73"/>
      <c r="H1459" s="73"/>
      <c r="I1459" s="73"/>
      <c r="J1459" s="73"/>
      <c r="K1459" s="73"/>
      <c r="L1459" s="73"/>
      <c r="M1459" s="96" t="str">
        <f t="shared" si="22"/>
        <v/>
      </c>
    </row>
    <row r="1460" spans="1:13" x14ac:dyDescent="0.35">
      <c r="A1460" s="73">
        <v>1459</v>
      </c>
      <c r="B1460" s="73"/>
      <c r="C1460" s="73"/>
      <c r="D1460" s="73"/>
      <c r="E1460" s="73"/>
      <c r="F1460" s="73"/>
      <c r="G1460" s="73"/>
      <c r="H1460" s="73"/>
      <c r="I1460" s="73"/>
      <c r="J1460" s="73"/>
      <c r="K1460" s="73"/>
      <c r="L1460" s="73"/>
      <c r="M1460" s="96" t="str">
        <f t="shared" si="22"/>
        <v/>
      </c>
    </row>
    <row r="1461" spans="1:13" x14ac:dyDescent="0.35">
      <c r="A1461" s="73">
        <v>1460</v>
      </c>
      <c r="B1461" s="73"/>
      <c r="C1461" s="73"/>
      <c r="D1461" s="73"/>
      <c r="E1461" s="73"/>
      <c r="F1461" s="73"/>
      <c r="G1461" s="73"/>
      <c r="H1461" s="73"/>
      <c r="I1461" s="73"/>
      <c r="J1461" s="73"/>
      <c r="K1461" s="73"/>
      <c r="L1461" s="73"/>
      <c r="M1461" s="96" t="str">
        <f t="shared" si="22"/>
        <v/>
      </c>
    </row>
    <row r="1462" spans="1:13" x14ac:dyDescent="0.35">
      <c r="A1462" s="73">
        <v>1461</v>
      </c>
      <c r="B1462" s="73" t="s">
        <v>293</v>
      </c>
      <c r="C1462" s="73" t="s">
        <v>133</v>
      </c>
      <c r="D1462" s="73" t="s">
        <v>18</v>
      </c>
      <c r="E1462" s="73"/>
      <c r="F1462" s="73"/>
      <c r="G1462" s="73"/>
      <c r="H1462" s="73" t="s">
        <v>18</v>
      </c>
      <c r="I1462" s="73"/>
      <c r="J1462" s="73"/>
      <c r="K1462" s="73" t="s">
        <v>92</v>
      </c>
      <c r="L1462" s="73" t="s">
        <v>135</v>
      </c>
      <c r="M1462" s="96" t="str">
        <f t="shared" si="22"/>
        <v>x</v>
      </c>
    </row>
    <row r="1463" spans="1:13" x14ac:dyDescent="0.35">
      <c r="A1463" s="73">
        <v>1462</v>
      </c>
      <c r="B1463" s="73"/>
      <c r="C1463" s="73"/>
      <c r="D1463" s="73"/>
      <c r="E1463" s="73"/>
      <c r="F1463" s="73"/>
      <c r="G1463" s="73"/>
      <c r="H1463" s="73"/>
      <c r="I1463" s="73"/>
      <c r="J1463" s="73"/>
      <c r="K1463" s="73"/>
      <c r="L1463" s="73"/>
      <c r="M1463" s="96" t="str">
        <f t="shared" si="22"/>
        <v/>
      </c>
    </row>
    <row r="1464" spans="1:13" x14ac:dyDescent="0.35">
      <c r="A1464" s="73">
        <v>1463</v>
      </c>
      <c r="B1464" s="73" t="s">
        <v>294</v>
      </c>
      <c r="C1464" s="73" t="s">
        <v>752</v>
      </c>
      <c r="D1464" s="73" t="s">
        <v>18</v>
      </c>
      <c r="E1464" s="73"/>
      <c r="F1464" s="73" t="s">
        <v>18</v>
      </c>
      <c r="G1464" s="73"/>
      <c r="H1464" s="73"/>
      <c r="I1464" s="73"/>
      <c r="J1464" s="73"/>
      <c r="K1464" s="73" t="s">
        <v>93</v>
      </c>
      <c r="L1464" s="73" t="s">
        <v>132</v>
      </c>
      <c r="M1464" s="96" t="str">
        <f t="shared" si="22"/>
        <v>x</v>
      </c>
    </row>
    <row r="1465" spans="1:13" x14ac:dyDescent="0.35">
      <c r="A1465" s="73">
        <v>1464</v>
      </c>
      <c r="B1465" s="73"/>
      <c r="C1465" s="73"/>
      <c r="D1465" s="73"/>
      <c r="E1465" s="73"/>
      <c r="F1465" s="73"/>
      <c r="G1465" s="73"/>
      <c r="H1465" s="73"/>
      <c r="I1465" s="73"/>
      <c r="J1465" s="73"/>
      <c r="K1465" s="73"/>
      <c r="L1465" s="73"/>
      <c r="M1465" s="96" t="str">
        <f t="shared" si="22"/>
        <v/>
      </c>
    </row>
    <row r="1466" spans="1:13" x14ac:dyDescent="0.35">
      <c r="A1466" s="73">
        <v>1465</v>
      </c>
      <c r="B1466" s="73"/>
      <c r="C1466" s="73"/>
      <c r="D1466" s="73"/>
      <c r="E1466" s="73"/>
      <c r="F1466" s="73"/>
      <c r="G1466" s="73"/>
      <c r="H1466" s="73"/>
      <c r="I1466" s="73"/>
      <c r="J1466" s="73"/>
      <c r="K1466" s="73"/>
      <c r="L1466" s="73"/>
      <c r="M1466" s="96" t="str">
        <f t="shared" si="22"/>
        <v/>
      </c>
    </row>
    <row r="1467" spans="1:13" x14ac:dyDescent="0.35">
      <c r="A1467" s="73">
        <v>1466</v>
      </c>
      <c r="B1467" s="73" t="s">
        <v>295</v>
      </c>
      <c r="C1467" s="73"/>
      <c r="D1467" s="73"/>
      <c r="E1467" s="73"/>
      <c r="F1467" s="73"/>
      <c r="G1467" s="73"/>
      <c r="H1467" s="73"/>
      <c r="I1467" s="73"/>
      <c r="J1467" s="73"/>
      <c r="K1467" s="73"/>
      <c r="L1467" s="73"/>
      <c r="M1467" s="96" t="str">
        <f t="shared" si="22"/>
        <v/>
      </c>
    </row>
    <row r="1468" spans="1:13" x14ac:dyDescent="0.35">
      <c r="A1468" s="73">
        <v>1467</v>
      </c>
      <c r="B1468" s="73"/>
      <c r="C1468" s="73"/>
      <c r="D1468" s="73"/>
      <c r="E1468" s="73"/>
      <c r="F1468" s="73"/>
      <c r="G1468" s="73"/>
      <c r="H1468" s="73"/>
      <c r="I1468" s="73"/>
      <c r="J1468" s="73"/>
      <c r="K1468" s="73"/>
      <c r="L1468" s="73"/>
      <c r="M1468" s="96" t="str">
        <f t="shared" si="22"/>
        <v/>
      </c>
    </row>
    <row r="1469" spans="1:13" x14ac:dyDescent="0.35">
      <c r="A1469" s="73">
        <v>1468</v>
      </c>
      <c r="B1469" s="73"/>
      <c r="C1469" s="73"/>
      <c r="D1469" s="73"/>
      <c r="E1469" s="73"/>
      <c r="F1469" s="73"/>
      <c r="G1469" s="73"/>
      <c r="H1469" s="73"/>
      <c r="I1469" s="73"/>
      <c r="J1469" s="73"/>
      <c r="K1469" s="73"/>
      <c r="L1469" s="73"/>
      <c r="M1469" s="96" t="str">
        <f t="shared" si="22"/>
        <v/>
      </c>
    </row>
    <row r="1470" spans="1:13" x14ac:dyDescent="0.35">
      <c r="A1470" s="73">
        <v>1469</v>
      </c>
      <c r="B1470" s="73" t="s">
        <v>296</v>
      </c>
      <c r="C1470" s="73" t="s">
        <v>752</v>
      </c>
      <c r="D1470" s="73" t="s">
        <v>18</v>
      </c>
      <c r="E1470" s="73"/>
      <c r="F1470" s="73"/>
      <c r="G1470" s="73"/>
      <c r="H1470" s="73"/>
      <c r="I1470" s="73"/>
      <c r="J1470" s="73"/>
      <c r="K1470" s="73" t="s">
        <v>93</v>
      </c>
      <c r="L1470" s="73" t="s">
        <v>129</v>
      </c>
      <c r="M1470" s="96" t="str">
        <f t="shared" si="22"/>
        <v>x</v>
      </c>
    </row>
    <row r="1471" spans="1:13" x14ac:dyDescent="0.35">
      <c r="A1471" s="73">
        <v>1470</v>
      </c>
      <c r="B1471" s="73"/>
      <c r="C1471" s="73"/>
      <c r="D1471" s="73"/>
      <c r="E1471" s="73"/>
      <c r="F1471" s="73"/>
      <c r="G1471" s="73"/>
      <c r="H1471" s="73"/>
      <c r="I1471" s="73"/>
      <c r="J1471" s="73"/>
      <c r="K1471" s="73"/>
      <c r="L1471" s="73"/>
      <c r="M1471" s="96" t="str">
        <f t="shared" si="22"/>
        <v/>
      </c>
    </row>
    <row r="1472" spans="1:13" x14ac:dyDescent="0.35">
      <c r="A1472" s="73">
        <v>1471</v>
      </c>
      <c r="B1472" s="73" t="s">
        <v>297</v>
      </c>
      <c r="C1472" s="73" t="s">
        <v>133</v>
      </c>
      <c r="D1472" s="73" t="s">
        <v>18</v>
      </c>
      <c r="E1472" s="73"/>
      <c r="F1472" s="73"/>
      <c r="G1472" s="73" t="s">
        <v>18</v>
      </c>
      <c r="H1472" s="73"/>
      <c r="I1472" s="73" t="s">
        <v>18</v>
      </c>
      <c r="J1472" s="73" t="s">
        <v>18</v>
      </c>
      <c r="K1472" s="73" t="s">
        <v>93</v>
      </c>
      <c r="L1472" s="73" t="s">
        <v>129</v>
      </c>
      <c r="M1472" s="96" t="str">
        <f t="shared" si="22"/>
        <v>x</v>
      </c>
    </row>
    <row r="1473" spans="1:13" x14ac:dyDescent="0.35">
      <c r="A1473" s="73">
        <v>1472</v>
      </c>
      <c r="B1473" s="73"/>
      <c r="C1473" s="73"/>
      <c r="D1473" s="73"/>
      <c r="E1473" s="73"/>
      <c r="F1473" s="73"/>
      <c r="G1473" s="73"/>
      <c r="H1473" s="73"/>
      <c r="I1473" s="73"/>
      <c r="J1473" s="73"/>
      <c r="K1473" s="73"/>
      <c r="L1473" s="73"/>
      <c r="M1473" s="96" t="str">
        <f t="shared" si="22"/>
        <v/>
      </c>
    </row>
    <row r="1474" spans="1:13" x14ac:dyDescent="0.35">
      <c r="A1474" s="73">
        <v>1473</v>
      </c>
      <c r="B1474" s="73"/>
      <c r="C1474" s="73"/>
      <c r="D1474" s="73"/>
      <c r="E1474" s="73"/>
      <c r="F1474" s="73"/>
      <c r="G1474" s="73"/>
      <c r="H1474" s="73"/>
      <c r="I1474" s="73"/>
      <c r="J1474" s="73"/>
      <c r="K1474" s="73"/>
      <c r="L1474" s="73"/>
      <c r="M1474" s="96" t="str">
        <f t="shared" ref="M1474:M1537" si="23">IF(COUNTA($D1474:$J1474)&gt;0,"x","")</f>
        <v/>
      </c>
    </row>
    <row r="1475" spans="1:13" x14ac:dyDescent="0.35">
      <c r="A1475" s="73">
        <v>1474</v>
      </c>
      <c r="B1475" s="73"/>
      <c r="C1475" s="73"/>
      <c r="D1475" s="73"/>
      <c r="E1475" s="73"/>
      <c r="F1475" s="73"/>
      <c r="G1475" s="73"/>
      <c r="H1475" s="73"/>
      <c r="I1475" s="73"/>
      <c r="J1475" s="73"/>
      <c r="K1475" s="73"/>
      <c r="L1475" s="73"/>
      <c r="M1475" s="96" t="str">
        <f t="shared" si="23"/>
        <v/>
      </c>
    </row>
    <row r="1476" spans="1:13" x14ac:dyDescent="0.35">
      <c r="A1476" s="73">
        <v>1475</v>
      </c>
      <c r="B1476" s="73"/>
      <c r="C1476" s="73"/>
      <c r="D1476" s="73"/>
      <c r="E1476" s="73"/>
      <c r="F1476" s="73"/>
      <c r="G1476" s="73"/>
      <c r="H1476" s="73"/>
      <c r="I1476" s="73"/>
      <c r="J1476" s="73"/>
      <c r="K1476" s="73"/>
      <c r="L1476" s="73"/>
      <c r="M1476" s="96" t="str">
        <f t="shared" si="23"/>
        <v/>
      </c>
    </row>
    <row r="1477" spans="1:13" x14ac:dyDescent="0.35">
      <c r="A1477" s="73">
        <v>1476</v>
      </c>
      <c r="B1477" s="73"/>
      <c r="C1477" s="73"/>
      <c r="D1477" s="73"/>
      <c r="E1477" s="73"/>
      <c r="F1477" s="73"/>
      <c r="G1477" s="73"/>
      <c r="H1477" s="73"/>
      <c r="I1477" s="73"/>
      <c r="J1477" s="73"/>
      <c r="K1477" s="73"/>
      <c r="L1477" s="73"/>
      <c r="M1477" s="96" t="str">
        <f t="shared" si="23"/>
        <v/>
      </c>
    </row>
    <row r="1478" spans="1:13" x14ac:dyDescent="0.35">
      <c r="A1478" s="73">
        <v>1477</v>
      </c>
      <c r="B1478" s="73"/>
      <c r="C1478" s="73"/>
      <c r="D1478" s="73"/>
      <c r="E1478" s="73"/>
      <c r="F1478" s="73"/>
      <c r="G1478" s="73"/>
      <c r="H1478" s="73"/>
      <c r="I1478" s="73"/>
      <c r="J1478" s="73"/>
      <c r="K1478" s="73"/>
      <c r="L1478" s="73"/>
      <c r="M1478" s="96" t="str">
        <f t="shared" si="23"/>
        <v/>
      </c>
    </row>
    <row r="1479" spans="1:13" x14ac:dyDescent="0.35">
      <c r="A1479" s="73">
        <v>1478</v>
      </c>
      <c r="B1479" s="73"/>
      <c r="C1479" s="73"/>
      <c r="D1479" s="73"/>
      <c r="E1479" s="73"/>
      <c r="F1479" s="73"/>
      <c r="G1479" s="73"/>
      <c r="H1479" s="73"/>
      <c r="I1479" s="73"/>
      <c r="J1479" s="73"/>
      <c r="K1479" s="73"/>
      <c r="L1479" s="73"/>
      <c r="M1479" s="96" t="str">
        <f t="shared" si="23"/>
        <v/>
      </c>
    </row>
    <row r="1480" spans="1:13" x14ac:dyDescent="0.35">
      <c r="A1480" s="73">
        <v>1479</v>
      </c>
      <c r="B1480" s="73" t="s">
        <v>298</v>
      </c>
      <c r="C1480" s="73" t="s">
        <v>752</v>
      </c>
      <c r="D1480" s="73" t="s">
        <v>18</v>
      </c>
      <c r="E1480" s="73" t="s">
        <v>18</v>
      </c>
      <c r="F1480" s="73"/>
      <c r="G1480" s="73"/>
      <c r="H1480" s="73" t="s">
        <v>18</v>
      </c>
      <c r="I1480" s="73"/>
      <c r="J1480" s="73" t="s">
        <v>18</v>
      </c>
      <c r="K1480" s="73" t="s">
        <v>95</v>
      </c>
      <c r="L1480" s="73" t="s">
        <v>129</v>
      </c>
      <c r="M1480" s="96" t="str">
        <f t="shared" si="23"/>
        <v>x</v>
      </c>
    </row>
    <row r="1481" spans="1:13" x14ac:dyDescent="0.35">
      <c r="A1481" s="73">
        <v>1480</v>
      </c>
      <c r="B1481" s="73" t="s">
        <v>299</v>
      </c>
      <c r="C1481" s="73"/>
      <c r="D1481" s="73"/>
      <c r="E1481" s="73"/>
      <c r="F1481" s="73"/>
      <c r="G1481" s="73"/>
      <c r="H1481" s="73"/>
      <c r="I1481" s="73"/>
      <c r="J1481" s="73"/>
      <c r="K1481" s="73"/>
      <c r="L1481" s="73"/>
      <c r="M1481" s="96" t="str">
        <f t="shared" si="23"/>
        <v/>
      </c>
    </row>
    <row r="1482" spans="1:13" x14ac:dyDescent="0.35">
      <c r="A1482" s="73">
        <v>1481</v>
      </c>
      <c r="B1482" s="73"/>
      <c r="C1482" s="73"/>
      <c r="D1482" s="73"/>
      <c r="E1482" s="73"/>
      <c r="F1482" s="73"/>
      <c r="G1482" s="73"/>
      <c r="H1482" s="73"/>
      <c r="I1482" s="73"/>
      <c r="J1482" s="73"/>
      <c r="K1482" s="73"/>
      <c r="L1482" s="73"/>
      <c r="M1482" s="96" t="str">
        <f t="shared" si="23"/>
        <v/>
      </c>
    </row>
    <row r="1483" spans="1:13" x14ac:dyDescent="0.35">
      <c r="A1483" s="73">
        <v>1482</v>
      </c>
      <c r="B1483" s="73"/>
      <c r="C1483" s="73"/>
      <c r="D1483" s="73"/>
      <c r="E1483" s="73"/>
      <c r="F1483" s="73"/>
      <c r="G1483" s="73"/>
      <c r="H1483" s="73"/>
      <c r="I1483" s="73"/>
      <c r="J1483" s="73"/>
      <c r="K1483" s="73"/>
      <c r="L1483" s="73"/>
      <c r="M1483" s="96" t="str">
        <f t="shared" si="23"/>
        <v/>
      </c>
    </row>
    <row r="1484" spans="1:13" x14ac:dyDescent="0.35">
      <c r="A1484" s="73">
        <v>1483</v>
      </c>
      <c r="B1484" s="73"/>
      <c r="C1484" s="73"/>
      <c r="D1484" s="73"/>
      <c r="E1484" s="73"/>
      <c r="F1484" s="73"/>
      <c r="G1484" s="73"/>
      <c r="H1484" s="73"/>
      <c r="I1484" s="73"/>
      <c r="J1484" s="73"/>
      <c r="K1484" s="73"/>
      <c r="L1484" s="73"/>
      <c r="M1484" s="96" t="str">
        <f t="shared" si="23"/>
        <v/>
      </c>
    </row>
    <row r="1485" spans="1:13" x14ac:dyDescent="0.35">
      <c r="A1485" s="73">
        <v>1484</v>
      </c>
      <c r="B1485" s="73"/>
      <c r="C1485" s="73"/>
      <c r="D1485" s="73"/>
      <c r="E1485" s="73"/>
      <c r="F1485" s="73"/>
      <c r="G1485" s="73"/>
      <c r="H1485" s="73"/>
      <c r="I1485" s="73"/>
      <c r="J1485" s="73"/>
      <c r="K1485" s="73"/>
      <c r="L1485" s="73"/>
      <c r="M1485" s="96" t="str">
        <f t="shared" si="23"/>
        <v/>
      </c>
    </row>
    <row r="1486" spans="1:13" x14ac:dyDescent="0.35">
      <c r="A1486" s="73">
        <v>1485</v>
      </c>
      <c r="B1486" s="73"/>
      <c r="C1486" s="73"/>
      <c r="D1486" s="73"/>
      <c r="E1486" s="73"/>
      <c r="F1486" s="73"/>
      <c r="G1486" s="73"/>
      <c r="H1486" s="73"/>
      <c r="I1486" s="73"/>
      <c r="J1486" s="73"/>
      <c r="K1486" s="73"/>
      <c r="L1486" s="73"/>
      <c r="M1486" s="96" t="str">
        <f t="shared" si="23"/>
        <v/>
      </c>
    </row>
    <row r="1487" spans="1:13" x14ac:dyDescent="0.35">
      <c r="A1487" s="73">
        <v>1486</v>
      </c>
      <c r="B1487" s="73"/>
      <c r="C1487" s="73"/>
      <c r="D1487" s="73"/>
      <c r="E1487" s="73"/>
      <c r="F1487" s="73"/>
      <c r="G1487" s="73"/>
      <c r="H1487" s="73"/>
      <c r="I1487" s="73"/>
      <c r="J1487" s="73"/>
      <c r="K1487" s="73"/>
      <c r="L1487" s="73"/>
      <c r="M1487" s="96" t="str">
        <f t="shared" si="23"/>
        <v/>
      </c>
    </row>
    <row r="1488" spans="1:13" x14ac:dyDescent="0.35">
      <c r="A1488" s="73">
        <v>1487</v>
      </c>
      <c r="B1488" s="73"/>
      <c r="C1488" s="73"/>
      <c r="D1488" s="73"/>
      <c r="E1488" s="73"/>
      <c r="F1488" s="73"/>
      <c r="G1488" s="73"/>
      <c r="H1488" s="73"/>
      <c r="I1488" s="73"/>
      <c r="J1488" s="73"/>
      <c r="K1488" s="73"/>
      <c r="L1488" s="73"/>
      <c r="M1488" s="96" t="str">
        <f t="shared" si="23"/>
        <v/>
      </c>
    </row>
    <row r="1489" spans="1:13" x14ac:dyDescent="0.35">
      <c r="A1489" s="73">
        <v>1488</v>
      </c>
      <c r="B1489" s="73"/>
      <c r="C1489" s="73"/>
      <c r="D1489" s="73"/>
      <c r="E1489" s="73"/>
      <c r="F1489" s="73"/>
      <c r="G1489" s="73"/>
      <c r="H1489" s="73"/>
      <c r="I1489" s="73"/>
      <c r="J1489" s="73"/>
      <c r="K1489" s="73"/>
      <c r="L1489" s="73"/>
      <c r="M1489" s="96" t="str">
        <f t="shared" si="23"/>
        <v/>
      </c>
    </row>
    <row r="1490" spans="1:13" x14ac:dyDescent="0.35">
      <c r="A1490" s="73">
        <v>1489</v>
      </c>
      <c r="B1490" s="73"/>
      <c r="C1490" s="73"/>
      <c r="D1490" s="73"/>
      <c r="E1490" s="73"/>
      <c r="F1490" s="73"/>
      <c r="G1490" s="73"/>
      <c r="H1490" s="73"/>
      <c r="I1490" s="73"/>
      <c r="J1490" s="73"/>
      <c r="K1490" s="73"/>
      <c r="L1490" s="73"/>
      <c r="M1490" s="96" t="str">
        <f t="shared" si="23"/>
        <v/>
      </c>
    </row>
    <row r="1491" spans="1:13" x14ac:dyDescent="0.35">
      <c r="A1491" s="73">
        <v>1490</v>
      </c>
      <c r="B1491" s="73"/>
      <c r="C1491" s="73"/>
      <c r="D1491" s="73"/>
      <c r="E1491" s="73"/>
      <c r="F1491" s="73"/>
      <c r="G1491" s="73"/>
      <c r="H1491" s="73"/>
      <c r="I1491" s="73"/>
      <c r="J1491" s="73"/>
      <c r="K1491" s="73"/>
      <c r="L1491" s="73"/>
      <c r="M1491" s="96" t="str">
        <f t="shared" si="23"/>
        <v/>
      </c>
    </row>
    <row r="1492" spans="1:13" x14ac:dyDescent="0.35">
      <c r="A1492" s="73">
        <v>1491</v>
      </c>
      <c r="B1492" s="73"/>
      <c r="C1492" s="73"/>
      <c r="D1492" s="73"/>
      <c r="E1492" s="73"/>
      <c r="F1492" s="73"/>
      <c r="G1492" s="73"/>
      <c r="H1492" s="73"/>
      <c r="I1492" s="73"/>
      <c r="J1492" s="73"/>
      <c r="K1492" s="73"/>
      <c r="L1492" s="73"/>
      <c r="M1492" s="96" t="str">
        <f t="shared" si="23"/>
        <v/>
      </c>
    </row>
    <row r="1493" spans="1:13" x14ac:dyDescent="0.35">
      <c r="A1493" s="73">
        <v>1492</v>
      </c>
      <c r="B1493" s="73"/>
      <c r="C1493" s="73"/>
      <c r="D1493" s="73"/>
      <c r="E1493" s="73"/>
      <c r="F1493" s="73"/>
      <c r="G1493" s="73"/>
      <c r="H1493" s="73"/>
      <c r="I1493" s="73"/>
      <c r="J1493" s="73"/>
      <c r="K1493" s="73"/>
      <c r="L1493" s="73"/>
      <c r="M1493" s="96" t="str">
        <f t="shared" si="23"/>
        <v/>
      </c>
    </row>
    <row r="1494" spans="1:13" x14ac:dyDescent="0.35">
      <c r="A1494" s="73">
        <v>1493</v>
      </c>
      <c r="B1494" s="73"/>
      <c r="C1494" s="73"/>
      <c r="D1494" s="73"/>
      <c r="E1494" s="73"/>
      <c r="F1494" s="73"/>
      <c r="G1494" s="73"/>
      <c r="H1494" s="73"/>
      <c r="I1494" s="73"/>
      <c r="J1494" s="73"/>
      <c r="K1494" s="73"/>
      <c r="L1494" s="73"/>
      <c r="M1494" s="96" t="str">
        <f t="shared" si="23"/>
        <v/>
      </c>
    </row>
    <row r="1495" spans="1:13" x14ac:dyDescent="0.35">
      <c r="A1495" s="73">
        <v>1494</v>
      </c>
      <c r="B1495" s="73"/>
      <c r="C1495" s="73"/>
      <c r="D1495" s="73"/>
      <c r="E1495" s="73"/>
      <c r="F1495" s="73"/>
      <c r="G1495" s="73"/>
      <c r="H1495" s="73"/>
      <c r="I1495" s="73"/>
      <c r="J1495" s="73"/>
      <c r="K1495" s="73"/>
      <c r="L1495" s="73"/>
      <c r="M1495" s="96" t="str">
        <f t="shared" si="23"/>
        <v/>
      </c>
    </row>
    <row r="1496" spans="1:13" x14ac:dyDescent="0.35">
      <c r="A1496" s="73">
        <v>1495</v>
      </c>
      <c r="B1496" s="73"/>
      <c r="C1496" s="73"/>
      <c r="D1496" s="73"/>
      <c r="E1496" s="73"/>
      <c r="F1496" s="73"/>
      <c r="G1496" s="73"/>
      <c r="H1496" s="73"/>
      <c r="I1496" s="73"/>
      <c r="J1496" s="73"/>
      <c r="K1496" s="73"/>
      <c r="L1496" s="73"/>
      <c r="M1496" s="96" t="str">
        <f t="shared" si="23"/>
        <v/>
      </c>
    </row>
    <row r="1497" spans="1:13" x14ac:dyDescent="0.35">
      <c r="A1497" s="73">
        <v>1496</v>
      </c>
      <c r="B1497" s="73"/>
      <c r="C1497" s="73"/>
      <c r="D1497" s="73"/>
      <c r="E1497" s="73"/>
      <c r="F1497" s="73"/>
      <c r="G1497" s="73"/>
      <c r="H1497" s="73"/>
      <c r="I1497" s="73"/>
      <c r="J1497" s="73"/>
      <c r="K1497" s="73"/>
      <c r="L1497" s="73"/>
      <c r="M1497" s="96" t="str">
        <f t="shared" si="23"/>
        <v/>
      </c>
    </row>
    <row r="1498" spans="1:13" x14ac:dyDescent="0.35">
      <c r="A1498" s="73">
        <v>1497</v>
      </c>
      <c r="B1498" s="73" t="s">
        <v>300</v>
      </c>
      <c r="C1498" s="73"/>
      <c r="D1498" s="73"/>
      <c r="E1498" s="73"/>
      <c r="F1498" s="73"/>
      <c r="G1498" s="73"/>
      <c r="H1498" s="73"/>
      <c r="I1498" s="73"/>
      <c r="J1498" s="73"/>
      <c r="K1498" s="73"/>
      <c r="L1498" s="73"/>
      <c r="M1498" s="96" t="str">
        <f t="shared" si="23"/>
        <v/>
      </c>
    </row>
    <row r="1499" spans="1:13" x14ac:dyDescent="0.35">
      <c r="A1499" s="73">
        <v>1498</v>
      </c>
      <c r="B1499" s="73"/>
      <c r="C1499" s="73"/>
      <c r="D1499" s="73"/>
      <c r="E1499" s="73"/>
      <c r="F1499" s="73"/>
      <c r="G1499" s="73"/>
      <c r="H1499" s="73"/>
      <c r="I1499" s="73"/>
      <c r="J1499" s="73"/>
      <c r="K1499" s="73"/>
      <c r="L1499" s="73"/>
      <c r="M1499" s="96" t="str">
        <f t="shared" si="23"/>
        <v/>
      </c>
    </row>
    <row r="1500" spans="1:13" x14ac:dyDescent="0.35">
      <c r="A1500" s="73">
        <v>1499</v>
      </c>
      <c r="B1500" s="73"/>
      <c r="C1500" s="73"/>
      <c r="D1500" s="73"/>
      <c r="E1500" s="73"/>
      <c r="F1500" s="73"/>
      <c r="G1500" s="73"/>
      <c r="H1500" s="73"/>
      <c r="I1500" s="73"/>
      <c r="J1500" s="73"/>
      <c r="K1500" s="73"/>
      <c r="L1500" s="73"/>
      <c r="M1500" s="96" t="str">
        <f t="shared" si="23"/>
        <v/>
      </c>
    </row>
    <row r="1501" spans="1:13" x14ac:dyDescent="0.35">
      <c r="A1501" s="73">
        <v>1500</v>
      </c>
      <c r="B1501" s="73"/>
      <c r="C1501" s="73"/>
      <c r="D1501" s="73"/>
      <c r="E1501" s="73"/>
      <c r="F1501" s="73"/>
      <c r="G1501" s="73"/>
      <c r="H1501" s="73"/>
      <c r="I1501" s="73"/>
      <c r="J1501" s="73"/>
      <c r="K1501" s="73"/>
      <c r="L1501" s="73"/>
      <c r="M1501" s="96" t="str">
        <f t="shared" si="23"/>
        <v/>
      </c>
    </row>
    <row r="1502" spans="1:13" x14ac:dyDescent="0.35">
      <c r="A1502" s="73">
        <v>1501</v>
      </c>
      <c r="B1502" s="73"/>
      <c r="C1502" s="73"/>
      <c r="D1502" s="73"/>
      <c r="E1502" s="73"/>
      <c r="F1502" s="73"/>
      <c r="G1502" s="73"/>
      <c r="H1502" s="73"/>
      <c r="I1502" s="73"/>
      <c r="J1502" s="73"/>
      <c r="K1502" s="73"/>
      <c r="L1502" s="73"/>
      <c r="M1502" s="96" t="str">
        <f t="shared" si="23"/>
        <v/>
      </c>
    </row>
    <row r="1503" spans="1:13" x14ac:dyDescent="0.35">
      <c r="A1503" s="73">
        <v>1502</v>
      </c>
      <c r="B1503" s="73"/>
      <c r="C1503" s="73"/>
      <c r="D1503" s="73"/>
      <c r="E1503" s="73"/>
      <c r="F1503" s="73"/>
      <c r="G1503" s="73"/>
      <c r="H1503" s="73"/>
      <c r="I1503" s="73"/>
      <c r="J1503" s="73"/>
      <c r="K1503" s="73"/>
      <c r="L1503" s="73"/>
      <c r="M1503" s="96" t="str">
        <f t="shared" si="23"/>
        <v/>
      </c>
    </row>
    <row r="1504" spans="1:13" x14ac:dyDescent="0.35">
      <c r="A1504" s="73">
        <v>1503</v>
      </c>
      <c r="B1504" s="73"/>
      <c r="C1504" s="73"/>
      <c r="D1504" s="73"/>
      <c r="E1504" s="73"/>
      <c r="F1504" s="73"/>
      <c r="G1504" s="73"/>
      <c r="H1504" s="73"/>
      <c r="I1504" s="73"/>
      <c r="J1504" s="73"/>
      <c r="K1504" s="73"/>
      <c r="L1504" s="73"/>
      <c r="M1504" s="96" t="str">
        <f t="shared" si="23"/>
        <v/>
      </c>
    </row>
    <row r="1505" spans="1:13" x14ac:dyDescent="0.35">
      <c r="A1505" s="73">
        <v>1504</v>
      </c>
      <c r="B1505" s="73"/>
      <c r="C1505" s="73"/>
      <c r="D1505" s="73"/>
      <c r="E1505" s="73"/>
      <c r="F1505" s="73"/>
      <c r="G1505" s="73"/>
      <c r="H1505" s="73"/>
      <c r="I1505" s="73"/>
      <c r="J1505" s="73"/>
      <c r="K1505" s="73"/>
      <c r="L1505" s="73"/>
      <c r="M1505" s="96" t="str">
        <f t="shared" si="23"/>
        <v/>
      </c>
    </row>
    <row r="1506" spans="1:13" x14ac:dyDescent="0.35">
      <c r="A1506" s="73">
        <v>1505</v>
      </c>
      <c r="B1506" s="73"/>
      <c r="C1506" s="73"/>
      <c r="D1506" s="73"/>
      <c r="E1506" s="73"/>
      <c r="F1506" s="73"/>
      <c r="G1506" s="73"/>
      <c r="H1506" s="73"/>
      <c r="I1506" s="73"/>
      <c r="J1506" s="73"/>
      <c r="K1506" s="73"/>
      <c r="L1506" s="73"/>
      <c r="M1506" s="96" t="str">
        <f t="shared" si="23"/>
        <v/>
      </c>
    </row>
    <row r="1507" spans="1:13" x14ac:dyDescent="0.35">
      <c r="A1507" s="73">
        <v>1506</v>
      </c>
      <c r="B1507" s="73"/>
      <c r="C1507" s="73"/>
      <c r="D1507" s="73"/>
      <c r="E1507" s="73"/>
      <c r="F1507" s="73"/>
      <c r="G1507" s="73"/>
      <c r="H1507" s="73"/>
      <c r="I1507" s="73"/>
      <c r="J1507" s="73"/>
      <c r="K1507" s="73"/>
      <c r="L1507" s="73"/>
      <c r="M1507" s="96" t="str">
        <f t="shared" si="23"/>
        <v/>
      </c>
    </row>
    <row r="1508" spans="1:13" x14ac:dyDescent="0.35">
      <c r="A1508" s="73">
        <v>1507</v>
      </c>
      <c r="B1508" s="73"/>
      <c r="C1508" s="73"/>
      <c r="D1508" s="73"/>
      <c r="E1508" s="73"/>
      <c r="F1508" s="73"/>
      <c r="G1508" s="73"/>
      <c r="H1508" s="73"/>
      <c r="I1508" s="73"/>
      <c r="J1508" s="73"/>
      <c r="K1508" s="73"/>
      <c r="L1508" s="73"/>
      <c r="M1508" s="96" t="str">
        <f t="shared" si="23"/>
        <v/>
      </c>
    </row>
    <row r="1509" spans="1:13" x14ac:dyDescent="0.35">
      <c r="A1509" s="73">
        <v>1508</v>
      </c>
      <c r="B1509" s="73"/>
      <c r="C1509" s="73"/>
      <c r="D1509" s="73"/>
      <c r="E1509" s="73"/>
      <c r="F1509" s="73"/>
      <c r="G1509" s="73"/>
      <c r="H1509" s="73"/>
      <c r="I1509" s="73"/>
      <c r="J1509" s="73"/>
      <c r="K1509" s="73"/>
      <c r="L1509" s="73"/>
      <c r="M1509" s="96" t="str">
        <f t="shared" si="23"/>
        <v/>
      </c>
    </row>
    <row r="1510" spans="1:13" x14ac:dyDescent="0.35">
      <c r="A1510" s="73">
        <v>1509</v>
      </c>
      <c r="B1510" s="73"/>
      <c r="C1510" s="73"/>
      <c r="D1510" s="73"/>
      <c r="E1510" s="73"/>
      <c r="F1510" s="73"/>
      <c r="G1510" s="73"/>
      <c r="H1510" s="73"/>
      <c r="I1510" s="73"/>
      <c r="J1510" s="73"/>
      <c r="K1510" s="73"/>
      <c r="L1510" s="73"/>
      <c r="M1510" s="96" t="str">
        <f t="shared" si="23"/>
        <v/>
      </c>
    </row>
    <row r="1511" spans="1:13" x14ac:dyDescent="0.35">
      <c r="A1511" s="73">
        <v>1510</v>
      </c>
      <c r="B1511" s="73"/>
      <c r="C1511" s="73"/>
      <c r="D1511" s="73"/>
      <c r="E1511" s="73"/>
      <c r="F1511" s="73"/>
      <c r="G1511" s="73"/>
      <c r="H1511" s="73"/>
      <c r="I1511" s="73"/>
      <c r="J1511" s="73"/>
      <c r="K1511" s="73"/>
      <c r="L1511" s="73"/>
      <c r="M1511" s="96" t="str">
        <f t="shared" si="23"/>
        <v/>
      </c>
    </row>
    <row r="1512" spans="1:13" x14ac:dyDescent="0.35">
      <c r="A1512" s="73">
        <v>1511</v>
      </c>
      <c r="B1512" s="73"/>
      <c r="C1512" s="73"/>
      <c r="D1512" s="73"/>
      <c r="E1512" s="73"/>
      <c r="F1512" s="73"/>
      <c r="G1512" s="73"/>
      <c r="H1512" s="73"/>
      <c r="I1512" s="73"/>
      <c r="J1512" s="73"/>
      <c r="K1512" s="73"/>
      <c r="L1512" s="73"/>
      <c r="M1512" s="96" t="str">
        <f t="shared" si="23"/>
        <v/>
      </c>
    </row>
    <row r="1513" spans="1:13" x14ac:dyDescent="0.35">
      <c r="A1513" s="73">
        <v>1512</v>
      </c>
      <c r="B1513" s="73"/>
      <c r="C1513" s="73"/>
      <c r="D1513" s="73"/>
      <c r="E1513" s="73"/>
      <c r="F1513" s="73"/>
      <c r="G1513" s="73"/>
      <c r="H1513" s="73"/>
      <c r="I1513" s="73"/>
      <c r="J1513" s="73"/>
      <c r="K1513" s="73"/>
      <c r="L1513" s="73"/>
      <c r="M1513" s="96" t="str">
        <f t="shared" si="23"/>
        <v/>
      </c>
    </row>
    <row r="1514" spans="1:13" x14ac:dyDescent="0.35">
      <c r="A1514" s="73">
        <v>1513</v>
      </c>
      <c r="B1514" s="73"/>
      <c r="C1514" s="73"/>
      <c r="D1514" s="73"/>
      <c r="E1514" s="73"/>
      <c r="F1514" s="73"/>
      <c r="G1514" s="73"/>
      <c r="H1514" s="73"/>
      <c r="I1514" s="73"/>
      <c r="J1514" s="73"/>
      <c r="K1514" s="73"/>
      <c r="L1514" s="73"/>
      <c r="M1514" s="96" t="str">
        <f t="shared" si="23"/>
        <v/>
      </c>
    </row>
    <row r="1515" spans="1:13" x14ac:dyDescent="0.35">
      <c r="A1515" s="73">
        <v>1514</v>
      </c>
      <c r="B1515" s="73"/>
      <c r="C1515" s="73"/>
      <c r="D1515" s="73"/>
      <c r="E1515" s="73"/>
      <c r="F1515" s="73"/>
      <c r="G1515" s="73"/>
      <c r="H1515" s="73"/>
      <c r="I1515" s="73"/>
      <c r="J1515" s="73"/>
      <c r="K1515" s="73"/>
      <c r="L1515" s="73"/>
      <c r="M1515" s="96" t="str">
        <f t="shared" si="23"/>
        <v/>
      </c>
    </row>
    <row r="1516" spans="1:13" x14ac:dyDescent="0.35">
      <c r="A1516" s="73">
        <v>1515</v>
      </c>
      <c r="B1516" s="73"/>
      <c r="C1516" s="73"/>
      <c r="D1516" s="73"/>
      <c r="E1516" s="73"/>
      <c r="F1516" s="73"/>
      <c r="G1516" s="73"/>
      <c r="H1516" s="73"/>
      <c r="I1516" s="73"/>
      <c r="J1516" s="73"/>
      <c r="K1516" s="73"/>
      <c r="L1516" s="73"/>
      <c r="M1516" s="96" t="str">
        <f t="shared" si="23"/>
        <v/>
      </c>
    </row>
    <row r="1517" spans="1:13" x14ac:dyDescent="0.35">
      <c r="A1517" s="73">
        <v>1516</v>
      </c>
      <c r="B1517" s="73"/>
      <c r="C1517" s="73"/>
      <c r="D1517" s="73"/>
      <c r="E1517" s="73"/>
      <c r="F1517" s="73"/>
      <c r="G1517" s="73"/>
      <c r="H1517" s="73"/>
      <c r="I1517" s="73"/>
      <c r="J1517" s="73"/>
      <c r="K1517" s="73"/>
      <c r="L1517" s="73"/>
      <c r="M1517" s="96" t="str">
        <f t="shared" si="23"/>
        <v/>
      </c>
    </row>
    <row r="1518" spans="1:13" x14ac:dyDescent="0.35">
      <c r="A1518" s="73">
        <v>1517</v>
      </c>
      <c r="B1518" s="73"/>
      <c r="C1518" s="73"/>
      <c r="D1518" s="73"/>
      <c r="E1518" s="73"/>
      <c r="F1518" s="73"/>
      <c r="G1518" s="73"/>
      <c r="H1518" s="73"/>
      <c r="I1518" s="73"/>
      <c r="J1518" s="73"/>
      <c r="K1518" s="73"/>
      <c r="L1518" s="73"/>
      <c r="M1518" s="96" t="str">
        <f t="shared" si="23"/>
        <v/>
      </c>
    </row>
    <row r="1519" spans="1:13" x14ac:dyDescent="0.35">
      <c r="A1519" s="73">
        <v>1518</v>
      </c>
      <c r="B1519" s="73"/>
      <c r="C1519" s="73"/>
      <c r="D1519" s="73"/>
      <c r="E1519" s="73"/>
      <c r="F1519" s="73"/>
      <c r="G1519" s="73"/>
      <c r="H1519" s="73"/>
      <c r="I1519" s="73"/>
      <c r="J1519" s="73"/>
      <c r="K1519" s="73"/>
      <c r="L1519" s="73"/>
      <c r="M1519" s="96" t="str">
        <f t="shared" si="23"/>
        <v/>
      </c>
    </row>
    <row r="1520" spans="1:13" x14ac:dyDescent="0.35">
      <c r="A1520" s="73">
        <v>1519</v>
      </c>
      <c r="B1520" s="73"/>
      <c r="C1520" s="73"/>
      <c r="D1520" s="73"/>
      <c r="E1520" s="73"/>
      <c r="F1520" s="73"/>
      <c r="G1520" s="73"/>
      <c r="H1520" s="73"/>
      <c r="I1520" s="73"/>
      <c r="J1520" s="73"/>
      <c r="K1520" s="73"/>
      <c r="L1520" s="73"/>
      <c r="M1520" s="96" t="str">
        <f t="shared" si="23"/>
        <v/>
      </c>
    </row>
    <row r="1521" spans="1:13" x14ac:dyDescent="0.35">
      <c r="A1521" s="73">
        <v>1520</v>
      </c>
      <c r="B1521" s="73"/>
      <c r="C1521" s="73"/>
      <c r="D1521" s="73"/>
      <c r="E1521" s="73"/>
      <c r="F1521" s="73"/>
      <c r="G1521" s="73"/>
      <c r="H1521" s="73"/>
      <c r="I1521" s="73"/>
      <c r="J1521" s="73"/>
      <c r="K1521" s="73"/>
      <c r="L1521" s="73"/>
      <c r="M1521" s="96" t="str">
        <f t="shared" si="23"/>
        <v/>
      </c>
    </row>
    <row r="1522" spans="1:13" x14ac:dyDescent="0.35">
      <c r="A1522" s="73">
        <v>1521</v>
      </c>
      <c r="B1522" s="73"/>
      <c r="C1522" s="73"/>
      <c r="D1522" s="73"/>
      <c r="E1522" s="73"/>
      <c r="F1522" s="73"/>
      <c r="G1522" s="73"/>
      <c r="H1522" s="73"/>
      <c r="I1522" s="73"/>
      <c r="J1522" s="73"/>
      <c r="K1522" s="73"/>
      <c r="L1522" s="73"/>
      <c r="M1522" s="96" t="str">
        <f t="shared" si="23"/>
        <v/>
      </c>
    </row>
    <row r="1523" spans="1:13" x14ac:dyDescent="0.35">
      <c r="A1523" s="73">
        <v>1522</v>
      </c>
      <c r="B1523" s="73"/>
      <c r="C1523" s="73"/>
      <c r="D1523" s="73"/>
      <c r="E1523" s="73"/>
      <c r="F1523" s="73"/>
      <c r="G1523" s="73"/>
      <c r="H1523" s="73"/>
      <c r="I1523" s="73"/>
      <c r="J1523" s="73"/>
      <c r="K1523" s="73"/>
      <c r="L1523" s="73"/>
      <c r="M1523" s="96" t="str">
        <f t="shared" si="23"/>
        <v/>
      </c>
    </row>
    <row r="1524" spans="1:13" x14ac:dyDescent="0.35">
      <c r="A1524" s="73">
        <v>1523</v>
      </c>
      <c r="B1524" s="73"/>
      <c r="C1524" s="73"/>
      <c r="D1524" s="73"/>
      <c r="E1524" s="73"/>
      <c r="F1524" s="73"/>
      <c r="G1524" s="73"/>
      <c r="H1524" s="73"/>
      <c r="I1524" s="73"/>
      <c r="J1524" s="73"/>
      <c r="K1524" s="73"/>
      <c r="L1524" s="73"/>
      <c r="M1524" s="96" t="str">
        <f t="shared" si="23"/>
        <v/>
      </c>
    </row>
    <row r="1525" spans="1:13" x14ac:dyDescent="0.35">
      <c r="A1525" s="73">
        <v>1524</v>
      </c>
      <c r="B1525" s="73"/>
      <c r="C1525" s="73"/>
      <c r="D1525" s="73"/>
      <c r="E1525" s="73"/>
      <c r="F1525" s="73"/>
      <c r="G1525" s="73"/>
      <c r="H1525" s="73"/>
      <c r="I1525" s="73"/>
      <c r="J1525" s="73"/>
      <c r="K1525" s="73"/>
      <c r="L1525" s="73"/>
      <c r="M1525" s="96" t="str">
        <f t="shared" si="23"/>
        <v/>
      </c>
    </row>
    <row r="1526" spans="1:13" x14ac:dyDescent="0.35">
      <c r="A1526" s="73">
        <v>1525</v>
      </c>
      <c r="B1526" s="73"/>
      <c r="C1526" s="73"/>
      <c r="D1526" s="73"/>
      <c r="E1526" s="73"/>
      <c r="F1526" s="73"/>
      <c r="G1526" s="73"/>
      <c r="H1526" s="73"/>
      <c r="I1526" s="73"/>
      <c r="J1526" s="73"/>
      <c r="K1526" s="73"/>
      <c r="L1526" s="73"/>
      <c r="M1526" s="96" t="str">
        <f t="shared" si="23"/>
        <v/>
      </c>
    </row>
    <row r="1527" spans="1:13" x14ac:dyDescent="0.35">
      <c r="A1527" s="73">
        <v>1526</v>
      </c>
      <c r="B1527" s="73"/>
      <c r="C1527" s="73"/>
      <c r="D1527" s="73"/>
      <c r="E1527" s="73"/>
      <c r="F1527" s="73"/>
      <c r="G1527" s="73"/>
      <c r="H1527" s="73"/>
      <c r="I1527" s="73"/>
      <c r="J1527" s="73"/>
      <c r="K1527" s="73"/>
      <c r="L1527" s="73"/>
      <c r="M1527" s="96" t="str">
        <f t="shared" si="23"/>
        <v/>
      </c>
    </row>
    <row r="1528" spans="1:13" x14ac:dyDescent="0.35">
      <c r="A1528" s="73">
        <v>1527</v>
      </c>
      <c r="B1528" s="73"/>
      <c r="C1528" s="73"/>
      <c r="D1528" s="73"/>
      <c r="E1528" s="73"/>
      <c r="F1528" s="73"/>
      <c r="G1528" s="73"/>
      <c r="H1528" s="73"/>
      <c r="I1528" s="73"/>
      <c r="J1528" s="73"/>
      <c r="K1528" s="73"/>
      <c r="L1528" s="73"/>
      <c r="M1528" s="96" t="str">
        <f t="shared" si="23"/>
        <v/>
      </c>
    </row>
    <row r="1529" spans="1:13" x14ac:dyDescent="0.35">
      <c r="A1529" s="73">
        <v>1528</v>
      </c>
      <c r="B1529" s="73" t="s">
        <v>301</v>
      </c>
      <c r="C1529" s="73" t="s">
        <v>133</v>
      </c>
      <c r="D1529" s="73"/>
      <c r="E1529" s="73"/>
      <c r="F1529" s="73"/>
      <c r="G1529" s="73"/>
      <c r="H1529" s="73" t="s">
        <v>18</v>
      </c>
      <c r="I1529" s="73"/>
      <c r="J1529" s="73"/>
      <c r="K1529" s="73"/>
      <c r="L1529" s="73"/>
      <c r="M1529" s="96" t="str">
        <f t="shared" si="23"/>
        <v>x</v>
      </c>
    </row>
    <row r="1530" spans="1:13" x14ac:dyDescent="0.35">
      <c r="A1530" s="73">
        <v>1529</v>
      </c>
      <c r="B1530" s="73"/>
      <c r="C1530" s="73"/>
      <c r="D1530" s="73"/>
      <c r="E1530" s="73"/>
      <c r="F1530" s="73"/>
      <c r="G1530" s="73"/>
      <c r="H1530" s="73"/>
      <c r="I1530" s="73"/>
      <c r="J1530" s="73"/>
      <c r="K1530" s="73"/>
      <c r="L1530" s="73"/>
      <c r="M1530" s="96" t="str">
        <f t="shared" si="23"/>
        <v/>
      </c>
    </row>
    <row r="1531" spans="1:13" x14ac:dyDescent="0.35">
      <c r="A1531" s="73">
        <v>1530</v>
      </c>
      <c r="B1531" s="73" t="s">
        <v>302</v>
      </c>
      <c r="C1531" s="73"/>
      <c r="D1531" s="73"/>
      <c r="E1531" s="73"/>
      <c r="F1531" s="73"/>
      <c r="G1531" s="73"/>
      <c r="H1531" s="73"/>
      <c r="I1531" s="73"/>
      <c r="J1531" s="73"/>
      <c r="K1531" s="73"/>
      <c r="L1531" s="73"/>
      <c r="M1531" s="96" t="str">
        <f t="shared" si="23"/>
        <v/>
      </c>
    </row>
    <row r="1532" spans="1:13" x14ac:dyDescent="0.35">
      <c r="A1532" s="73">
        <v>1531</v>
      </c>
      <c r="B1532" s="73"/>
      <c r="C1532" s="73"/>
      <c r="D1532" s="73"/>
      <c r="E1532" s="73"/>
      <c r="F1532" s="73"/>
      <c r="G1532" s="73"/>
      <c r="H1532" s="73"/>
      <c r="I1532" s="73"/>
      <c r="J1532" s="73"/>
      <c r="K1532" s="73"/>
      <c r="L1532" s="73"/>
      <c r="M1532" s="96" t="str">
        <f t="shared" si="23"/>
        <v/>
      </c>
    </row>
    <row r="1533" spans="1:13" x14ac:dyDescent="0.35">
      <c r="A1533" s="73">
        <v>1532</v>
      </c>
      <c r="B1533" s="73" t="s">
        <v>303</v>
      </c>
      <c r="C1533" s="73" t="s">
        <v>133</v>
      </c>
      <c r="D1533" s="73"/>
      <c r="E1533" s="73"/>
      <c r="F1533" s="73"/>
      <c r="G1533" s="73"/>
      <c r="H1533" s="73"/>
      <c r="I1533" s="73"/>
      <c r="J1533" s="73"/>
      <c r="K1533" s="73"/>
      <c r="L1533" s="73"/>
      <c r="M1533" s="96" t="str">
        <f t="shared" si="23"/>
        <v/>
      </c>
    </row>
    <row r="1534" spans="1:13" x14ac:dyDescent="0.35">
      <c r="A1534" s="73">
        <v>1533</v>
      </c>
      <c r="B1534" s="73" t="s">
        <v>304</v>
      </c>
      <c r="C1534" s="73" t="s">
        <v>752</v>
      </c>
      <c r="D1534" s="73" t="s">
        <v>18</v>
      </c>
      <c r="E1534" s="73"/>
      <c r="F1534" s="73"/>
      <c r="G1534" s="73"/>
      <c r="H1534" s="73" t="s">
        <v>18</v>
      </c>
      <c r="I1534" s="73"/>
      <c r="J1534" s="73"/>
      <c r="K1534" s="73" t="s">
        <v>97</v>
      </c>
      <c r="L1534" s="73" t="s">
        <v>132</v>
      </c>
      <c r="M1534" s="96" t="str">
        <f t="shared" si="23"/>
        <v>x</v>
      </c>
    </row>
    <row r="1535" spans="1:13" x14ac:dyDescent="0.35">
      <c r="A1535" s="73">
        <v>1534</v>
      </c>
      <c r="B1535" s="73"/>
      <c r="C1535" s="73"/>
      <c r="D1535" s="73"/>
      <c r="E1535" s="73"/>
      <c r="F1535" s="73"/>
      <c r="G1535" s="73"/>
      <c r="H1535" s="73"/>
      <c r="I1535" s="73"/>
      <c r="J1535" s="73"/>
      <c r="K1535" s="73"/>
      <c r="L1535" s="73"/>
      <c r="M1535" s="96" t="str">
        <f t="shared" si="23"/>
        <v/>
      </c>
    </row>
    <row r="1536" spans="1:13" x14ac:dyDescent="0.35">
      <c r="A1536" s="73">
        <v>1535</v>
      </c>
      <c r="B1536" s="73" t="s">
        <v>305</v>
      </c>
      <c r="C1536" s="73" t="s">
        <v>752</v>
      </c>
      <c r="D1536" s="73"/>
      <c r="E1536" s="73"/>
      <c r="F1536" s="73"/>
      <c r="G1536" s="73"/>
      <c r="H1536" s="73"/>
      <c r="I1536" s="73"/>
      <c r="J1536" s="73"/>
      <c r="K1536" s="73"/>
      <c r="L1536" s="73"/>
      <c r="M1536" s="96" t="str">
        <f t="shared" si="23"/>
        <v/>
      </c>
    </row>
    <row r="1537" spans="1:13" x14ac:dyDescent="0.35">
      <c r="A1537" s="73">
        <v>1536</v>
      </c>
      <c r="B1537" s="73"/>
      <c r="C1537" s="73"/>
      <c r="D1537" s="73"/>
      <c r="E1537" s="73"/>
      <c r="F1537" s="73"/>
      <c r="G1537" s="73"/>
      <c r="H1537" s="73"/>
      <c r="I1537" s="73"/>
      <c r="J1537" s="73"/>
      <c r="K1537" s="73"/>
      <c r="L1537" s="73"/>
      <c r="M1537" s="96" t="str">
        <f t="shared" si="23"/>
        <v/>
      </c>
    </row>
    <row r="1538" spans="1:13" x14ac:dyDescent="0.35">
      <c r="A1538" s="73">
        <v>1537</v>
      </c>
      <c r="B1538" s="73"/>
      <c r="C1538" s="73"/>
      <c r="D1538" s="73"/>
      <c r="E1538" s="73"/>
      <c r="F1538" s="73"/>
      <c r="G1538" s="73"/>
      <c r="H1538" s="73"/>
      <c r="I1538" s="73"/>
      <c r="J1538" s="73"/>
      <c r="K1538" s="73"/>
      <c r="L1538" s="73"/>
      <c r="M1538" s="96" t="str">
        <f t="shared" ref="M1538:M1601" si="24">IF(COUNTA($D1538:$J1538)&gt;0,"x","")</f>
        <v/>
      </c>
    </row>
    <row r="1539" spans="1:13" x14ac:dyDescent="0.35">
      <c r="A1539" s="73">
        <v>1538</v>
      </c>
      <c r="B1539" s="73" t="s">
        <v>306</v>
      </c>
      <c r="C1539" s="73" t="s">
        <v>752</v>
      </c>
      <c r="D1539" s="73"/>
      <c r="E1539" s="73" t="s">
        <v>18</v>
      </c>
      <c r="F1539" s="73"/>
      <c r="G1539" s="73"/>
      <c r="H1539" s="73" t="s">
        <v>18</v>
      </c>
      <c r="I1539" s="73"/>
      <c r="J1539" s="73"/>
      <c r="K1539" s="73" t="s">
        <v>96</v>
      </c>
      <c r="L1539" s="73"/>
      <c r="M1539" s="96" t="str">
        <f t="shared" si="24"/>
        <v>x</v>
      </c>
    </row>
    <row r="1540" spans="1:13" x14ac:dyDescent="0.35">
      <c r="A1540" s="73">
        <v>1539</v>
      </c>
      <c r="B1540" s="73"/>
      <c r="C1540" s="73"/>
      <c r="D1540" s="73"/>
      <c r="E1540" s="73"/>
      <c r="F1540" s="73"/>
      <c r="G1540" s="73"/>
      <c r="H1540" s="73"/>
      <c r="I1540" s="73"/>
      <c r="J1540" s="73"/>
      <c r="K1540" s="73"/>
      <c r="L1540" s="73"/>
      <c r="M1540" s="96" t="str">
        <f t="shared" si="24"/>
        <v/>
      </c>
    </row>
    <row r="1541" spans="1:13" x14ac:dyDescent="0.35">
      <c r="A1541" s="73">
        <v>1540</v>
      </c>
      <c r="B1541" s="73"/>
      <c r="C1541" s="73"/>
      <c r="D1541" s="73"/>
      <c r="E1541" s="73"/>
      <c r="F1541" s="73"/>
      <c r="G1541" s="73"/>
      <c r="H1541" s="73"/>
      <c r="I1541" s="73"/>
      <c r="J1541" s="73"/>
      <c r="K1541" s="73"/>
      <c r="L1541" s="73"/>
      <c r="M1541" s="96" t="str">
        <f t="shared" si="24"/>
        <v/>
      </c>
    </row>
    <row r="1542" spans="1:13" x14ac:dyDescent="0.35">
      <c r="A1542" s="73">
        <v>1541</v>
      </c>
      <c r="B1542" s="73"/>
      <c r="C1542" s="73"/>
      <c r="D1542" s="73"/>
      <c r="E1542" s="73"/>
      <c r="F1542" s="73"/>
      <c r="G1542" s="73"/>
      <c r="H1542" s="73"/>
      <c r="I1542" s="73"/>
      <c r="J1542" s="73"/>
      <c r="K1542" s="73"/>
      <c r="L1542" s="73"/>
      <c r="M1542" s="96" t="str">
        <f t="shared" si="24"/>
        <v/>
      </c>
    </row>
    <row r="1543" spans="1:13" x14ac:dyDescent="0.35">
      <c r="A1543" s="73">
        <v>1542</v>
      </c>
      <c r="B1543" s="73"/>
      <c r="C1543" s="73"/>
      <c r="D1543" s="73"/>
      <c r="E1543" s="73"/>
      <c r="F1543" s="73"/>
      <c r="G1543" s="73"/>
      <c r="H1543" s="73"/>
      <c r="I1543" s="73"/>
      <c r="J1543" s="73"/>
      <c r="K1543" s="73"/>
      <c r="L1543" s="73"/>
      <c r="M1543" s="96" t="str">
        <f t="shared" si="24"/>
        <v/>
      </c>
    </row>
    <row r="1544" spans="1:13" x14ac:dyDescent="0.35">
      <c r="A1544" s="73">
        <v>1543</v>
      </c>
      <c r="B1544" s="73"/>
      <c r="C1544" s="73"/>
      <c r="D1544" s="73"/>
      <c r="E1544" s="73"/>
      <c r="F1544" s="73"/>
      <c r="G1544" s="73"/>
      <c r="H1544" s="73"/>
      <c r="I1544" s="73"/>
      <c r="J1544" s="73"/>
      <c r="K1544" s="73"/>
      <c r="L1544" s="73"/>
      <c r="M1544" s="96" t="str">
        <f t="shared" si="24"/>
        <v/>
      </c>
    </row>
    <row r="1545" spans="1:13" x14ac:dyDescent="0.35">
      <c r="A1545" s="73">
        <v>1544</v>
      </c>
      <c r="B1545" s="73"/>
      <c r="C1545" s="73"/>
      <c r="D1545" s="73"/>
      <c r="E1545" s="73"/>
      <c r="F1545" s="73"/>
      <c r="G1545" s="73"/>
      <c r="H1545" s="73"/>
      <c r="I1545" s="73"/>
      <c r="J1545" s="73"/>
      <c r="K1545" s="73"/>
      <c r="L1545" s="73"/>
      <c r="M1545" s="96" t="str">
        <f t="shared" si="24"/>
        <v/>
      </c>
    </row>
    <row r="1546" spans="1:13" x14ac:dyDescent="0.35">
      <c r="A1546" s="73">
        <v>1545</v>
      </c>
      <c r="B1546" s="73"/>
      <c r="C1546" s="73"/>
      <c r="D1546" s="73"/>
      <c r="E1546" s="73"/>
      <c r="F1546" s="73"/>
      <c r="G1546" s="73"/>
      <c r="H1546" s="73"/>
      <c r="I1546" s="73"/>
      <c r="J1546" s="73"/>
      <c r="K1546" s="73"/>
      <c r="L1546" s="73"/>
      <c r="M1546" s="96" t="str">
        <f t="shared" si="24"/>
        <v/>
      </c>
    </row>
    <row r="1547" spans="1:13" x14ac:dyDescent="0.35">
      <c r="A1547" s="73">
        <v>1546</v>
      </c>
      <c r="B1547" s="73"/>
      <c r="C1547" s="73"/>
      <c r="D1547" s="73"/>
      <c r="E1547" s="73"/>
      <c r="F1547" s="73"/>
      <c r="G1547" s="73"/>
      <c r="H1547" s="73"/>
      <c r="I1547" s="73"/>
      <c r="J1547" s="73"/>
      <c r="K1547" s="73"/>
      <c r="L1547" s="73"/>
      <c r="M1547" s="96" t="str">
        <f t="shared" si="24"/>
        <v/>
      </c>
    </row>
    <row r="1548" spans="1:13" x14ac:dyDescent="0.35">
      <c r="A1548" s="73">
        <v>1547</v>
      </c>
      <c r="B1548" s="73"/>
      <c r="C1548" s="73"/>
      <c r="D1548" s="73"/>
      <c r="E1548" s="73"/>
      <c r="F1548" s="73"/>
      <c r="G1548" s="73"/>
      <c r="H1548" s="73"/>
      <c r="I1548" s="73"/>
      <c r="J1548" s="73"/>
      <c r="K1548" s="73"/>
      <c r="L1548" s="73"/>
      <c r="M1548" s="96" t="str">
        <f t="shared" si="24"/>
        <v/>
      </c>
    </row>
    <row r="1549" spans="1:13" x14ac:dyDescent="0.35">
      <c r="A1549" s="73">
        <v>1548</v>
      </c>
      <c r="B1549" s="73"/>
      <c r="C1549" s="73"/>
      <c r="D1549" s="73"/>
      <c r="E1549" s="73"/>
      <c r="F1549" s="73"/>
      <c r="G1549" s="73"/>
      <c r="H1549" s="73"/>
      <c r="I1549" s="73"/>
      <c r="J1549" s="73"/>
      <c r="K1549" s="73"/>
      <c r="L1549" s="73"/>
      <c r="M1549" s="96" t="str">
        <f t="shared" si="24"/>
        <v/>
      </c>
    </row>
    <row r="1550" spans="1:13" x14ac:dyDescent="0.35">
      <c r="A1550" s="73">
        <v>1549</v>
      </c>
      <c r="B1550" s="73"/>
      <c r="C1550" s="73"/>
      <c r="D1550" s="73"/>
      <c r="E1550" s="73"/>
      <c r="F1550" s="73"/>
      <c r="G1550" s="73"/>
      <c r="H1550" s="73"/>
      <c r="I1550" s="73"/>
      <c r="J1550" s="73"/>
      <c r="K1550" s="73"/>
      <c r="L1550" s="73"/>
      <c r="M1550" s="96" t="str">
        <f t="shared" si="24"/>
        <v/>
      </c>
    </row>
    <row r="1551" spans="1:13" x14ac:dyDescent="0.35">
      <c r="A1551" s="73">
        <v>1550</v>
      </c>
      <c r="B1551" s="73"/>
      <c r="C1551" s="73"/>
      <c r="D1551" s="73"/>
      <c r="E1551" s="73"/>
      <c r="F1551" s="73"/>
      <c r="G1551" s="73"/>
      <c r="H1551" s="73"/>
      <c r="I1551" s="73"/>
      <c r="J1551" s="73"/>
      <c r="K1551" s="73"/>
      <c r="L1551" s="73"/>
      <c r="M1551" s="96" t="str">
        <f t="shared" si="24"/>
        <v/>
      </c>
    </row>
    <row r="1552" spans="1:13" x14ac:dyDescent="0.35">
      <c r="A1552" s="73">
        <v>1551</v>
      </c>
      <c r="B1552" s="73"/>
      <c r="C1552" s="73"/>
      <c r="D1552" s="73"/>
      <c r="E1552" s="73"/>
      <c r="F1552" s="73"/>
      <c r="G1552" s="73"/>
      <c r="H1552" s="73"/>
      <c r="I1552" s="73"/>
      <c r="J1552" s="73"/>
      <c r="K1552" s="73"/>
      <c r="L1552" s="73"/>
      <c r="M1552" s="96" t="str">
        <f t="shared" si="24"/>
        <v/>
      </c>
    </row>
    <row r="1553" spans="1:13" x14ac:dyDescent="0.35">
      <c r="A1553" s="73">
        <v>1552</v>
      </c>
      <c r="B1553" s="73"/>
      <c r="C1553" s="73"/>
      <c r="D1553" s="73"/>
      <c r="E1553" s="73"/>
      <c r="F1553" s="73"/>
      <c r="G1553" s="73"/>
      <c r="H1553" s="73"/>
      <c r="I1553" s="73"/>
      <c r="J1553" s="73"/>
      <c r="K1553" s="73"/>
      <c r="L1553" s="73"/>
      <c r="M1553" s="96" t="str">
        <f t="shared" si="24"/>
        <v/>
      </c>
    </row>
    <row r="1554" spans="1:13" x14ac:dyDescent="0.35">
      <c r="A1554" s="73">
        <v>1553</v>
      </c>
      <c r="B1554" s="73"/>
      <c r="C1554" s="73"/>
      <c r="D1554" s="73"/>
      <c r="E1554" s="73"/>
      <c r="F1554" s="73"/>
      <c r="G1554" s="73"/>
      <c r="H1554" s="73"/>
      <c r="I1554" s="73"/>
      <c r="J1554" s="73"/>
      <c r="K1554" s="73"/>
      <c r="L1554" s="73"/>
      <c r="M1554" s="96" t="str">
        <f t="shared" si="24"/>
        <v/>
      </c>
    </row>
    <row r="1555" spans="1:13" x14ac:dyDescent="0.35">
      <c r="A1555" s="73">
        <v>1554</v>
      </c>
      <c r="B1555" s="73"/>
      <c r="C1555" s="73"/>
      <c r="D1555" s="73"/>
      <c r="E1555" s="73"/>
      <c r="F1555" s="73"/>
      <c r="G1555" s="73"/>
      <c r="H1555" s="73"/>
      <c r="I1555" s="73"/>
      <c r="J1555" s="73"/>
      <c r="K1555" s="73"/>
      <c r="L1555" s="73"/>
      <c r="M1555" s="96" t="str">
        <f t="shared" si="24"/>
        <v/>
      </c>
    </row>
    <row r="1556" spans="1:13" x14ac:dyDescent="0.35">
      <c r="A1556" s="73">
        <v>1555</v>
      </c>
      <c r="B1556" s="73"/>
      <c r="C1556" s="73"/>
      <c r="D1556" s="73"/>
      <c r="E1556" s="73"/>
      <c r="F1556" s="73"/>
      <c r="G1556" s="73"/>
      <c r="H1556" s="73"/>
      <c r="I1556" s="73"/>
      <c r="J1556" s="73"/>
      <c r="K1556" s="73"/>
      <c r="L1556" s="73"/>
      <c r="M1556" s="96" t="str">
        <f t="shared" si="24"/>
        <v/>
      </c>
    </row>
    <row r="1557" spans="1:13" x14ac:dyDescent="0.35">
      <c r="A1557" s="73">
        <v>1556</v>
      </c>
      <c r="B1557" s="73"/>
      <c r="C1557" s="73"/>
      <c r="D1557" s="73"/>
      <c r="E1557" s="73"/>
      <c r="F1557" s="73"/>
      <c r="G1557" s="73"/>
      <c r="H1557" s="73"/>
      <c r="I1557" s="73"/>
      <c r="J1557" s="73"/>
      <c r="K1557" s="73"/>
      <c r="L1557" s="73"/>
      <c r="M1557" s="96" t="str">
        <f t="shared" si="24"/>
        <v/>
      </c>
    </row>
    <row r="1558" spans="1:13" x14ac:dyDescent="0.35">
      <c r="A1558" s="73">
        <v>1557</v>
      </c>
      <c r="B1558" s="73"/>
      <c r="C1558" s="73"/>
      <c r="D1558" s="73"/>
      <c r="E1558" s="73"/>
      <c r="F1558" s="73"/>
      <c r="G1558" s="73"/>
      <c r="H1558" s="73"/>
      <c r="I1558" s="73"/>
      <c r="J1558" s="73"/>
      <c r="K1558" s="73"/>
      <c r="L1558" s="73"/>
      <c r="M1558" s="96" t="str">
        <f t="shared" si="24"/>
        <v/>
      </c>
    </row>
    <row r="1559" spans="1:13" x14ac:dyDescent="0.35">
      <c r="A1559" s="73">
        <v>1558</v>
      </c>
      <c r="B1559" s="73"/>
      <c r="C1559" s="73"/>
      <c r="D1559" s="73"/>
      <c r="E1559" s="73"/>
      <c r="F1559" s="73"/>
      <c r="G1559" s="73"/>
      <c r="H1559" s="73"/>
      <c r="I1559" s="73"/>
      <c r="J1559" s="73"/>
      <c r="K1559" s="73"/>
      <c r="L1559" s="73"/>
      <c r="M1559" s="96" t="str">
        <f t="shared" si="24"/>
        <v/>
      </c>
    </row>
    <row r="1560" spans="1:13" x14ac:dyDescent="0.35">
      <c r="A1560" s="73">
        <v>1559</v>
      </c>
      <c r="B1560" s="73"/>
      <c r="C1560" s="73"/>
      <c r="D1560" s="73"/>
      <c r="E1560" s="73"/>
      <c r="F1560" s="73"/>
      <c r="G1560" s="73"/>
      <c r="H1560" s="73"/>
      <c r="I1560" s="73"/>
      <c r="J1560" s="73"/>
      <c r="K1560" s="73"/>
      <c r="L1560" s="73"/>
      <c r="M1560" s="96" t="str">
        <f t="shared" si="24"/>
        <v/>
      </c>
    </row>
    <row r="1561" spans="1:13" x14ac:dyDescent="0.35">
      <c r="A1561" s="73">
        <v>1560</v>
      </c>
      <c r="B1561" s="73"/>
      <c r="C1561" s="73"/>
      <c r="D1561" s="73"/>
      <c r="E1561" s="73"/>
      <c r="F1561" s="73"/>
      <c r="G1561" s="73"/>
      <c r="H1561" s="73"/>
      <c r="I1561" s="73"/>
      <c r="J1561" s="73"/>
      <c r="K1561" s="73"/>
      <c r="L1561" s="73"/>
      <c r="M1561" s="96" t="str">
        <f t="shared" si="24"/>
        <v/>
      </c>
    </row>
    <row r="1562" spans="1:13" x14ac:dyDescent="0.35">
      <c r="A1562" s="73">
        <v>1561</v>
      </c>
      <c r="B1562" s="73"/>
      <c r="C1562" s="73"/>
      <c r="D1562" s="73"/>
      <c r="E1562" s="73"/>
      <c r="F1562" s="73"/>
      <c r="G1562" s="73"/>
      <c r="H1562" s="73"/>
      <c r="I1562" s="73"/>
      <c r="J1562" s="73"/>
      <c r="K1562" s="73"/>
      <c r="L1562" s="73"/>
      <c r="M1562" s="96" t="str">
        <f t="shared" si="24"/>
        <v/>
      </c>
    </row>
    <row r="1563" spans="1:13" x14ac:dyDescent="0.35">
      <c r="A1563" s="73">
        <v>1562</v>
      </c>
      <c r="B1563" s="73"/>
      <c r="C1563" s="73"/>
      <c r="D1563" s="73"/>
      <c r="E1563" s="73"/>
      <c r="F1563" s="73"/>
      <c r="G1563" s="73"/>
      <c r="H1563" s="73"/>
      <c r="I1563" s="73"/>
      <c r="J1563" s="73"/>
      <c r="K1563" s="73"/>
      <c r="L1563" s="73"/>
      <c r="M1563" s="96" t="str">
        <f t="shared" si="24"/>
        <v/>
      </c>
    </row>
    <row r="1564" spans="1:13" x14ac:dyDescent="0.35">
      <c r="A1564" s="73">
        <v>1563</v>
      </c>
      <c r="B1564" s="73"/>
      <c r="C1564" s="73"/>
      <c r="D1564" s="73"/>
      <c r="E1564" s="73"/>
      <c r="F1564" s="73"/>
      <c r="G1564" s="73"/>
      <c r="H1564" s="73"/>
      <c r="I1564" s="73"/>
      <c r="J1564" s="73"/>
      <c r="K1564" s="73"/>
      <c r="L1564" s="73"/>
      <c r="M1564" s="96" t="str">
        <f t="shared" si="24"/>
        <v/>
      </c>
    </row>
    <row r="1565" spans="1:13" x14ac:dyDescent="0.35">
      <c r="A1565" s="73">
        <v>1564</v>
      </c>
      <c r="B1565" s="73"/>
      <c r="C1565" s="73"/>
      <c r="D1565" s="73"/>
      <c r="E1565" s="73"/>
      <c r="F1565" s="73"/>
      <c r="G1565" s="73"/>
      <c r="H1565" s="73"/>
      <c r="I1565" s="73"/>
      <c r="J1565" s="73"/>
      <c r="K1565" s="73"/>
      <c r="L1565" s="73"/>
      <c r="M1565" s="96" t="str">
        <f t="shared" si="24"/>
        <v/>
      </c>
    </row>
    <row r="1566" spans="1:13" x14ac:dyDescent="0.35">
      <c r="A1566" s="73">
        <v>1565</v>
      </c>
      <c r="B1566" s="73"/>
      <c r="C1566" s="73"/>
      <c r="D1566" s="73"/>
      <c r="E1566" s="73"/>
      <c r="F1566" s="73"/>
      <c r="G1566" s="73"/>
      <c r="H1566" s="73"/>
      <c r="I1566" s="73"/>
      <c r="J1566" s="73"/>
      <c r="K1566" s="73"/>
      <c r="L1566" s="73"/>
      <c r="M1566" s="96" t="str">
        <f t="shared" si="24"/>
        <v/>
      </c>
    </row>
    <row r="1567" spans="1:13" x14ac:dyDescent="0.35">
      <c r="A1567" s="73">
        <v>1566</v>
      </c>
      <c r="B1567" s="73"/>
      <c r="C1567" s="73"/>
      <c r="D1567" s="73"/>
      <c r="E1567" s="73"/>
      <c r="F1567" s="73"/>
      <c r="G1567" s="73"/>
      <c r="H1567" s="73"/>
      <c r="I1567" s="73"/>
      <c r="J1567" s="73"/>
      <c r="K1567" s="73"/>
      <c r="L1567" s="73"/>
      <c r="M1567" s="96" t="str">
        <f t="shared" si="24"/>
        <v/>
      </c>
    </row>
    <row r="1568" spans="1:13" x14ac:dyDescent="0.35">
      <c r="A1568" s="73">
        <v>1567</v>
      </c>
      <c r="B1568" s="73"/>
      <c r="C1568" s="73"/>
      <c r="D1568" s="73"/>
      <c r="E1568" s="73"/>
      <c r="F1568" s="73"/>
      <c r="G1568" s="73"/>
      <c r="H1568" s="73"/>
      <c r="I1568" s="73"/>
      <c r="J1568" s="73"/>
      <c r="K1568" s="73"/>
      <c r="L1568" s="73"/>
      <c r="M1568" s="96" t="str">
        <f t="shared" si="24"/>
        <v/>
      </c>
    </row>
    <row r="1569" spans="1:13" x14ac:dyDescent="0.35">
      <c r="A1569" s="73">
        <v>1568</v>
      </c>
      <c r="B1569" s="73"/>
      <c r="C1569" s="73"/>
      <c r="D1569" s="73"/>
      <c r="E1569" s="73"/>
      <c r="F1569" s="73"/>
      <c r="G1569" s="73"/>
      <c r="H1569" s="73"/>
      <c r="I1569" s="73"/>
      <c r="J1569" s="73"/>
      <c r="K1569" s="73"/>
      <c r="L1569" s="73"/>
      <c r="M1569" s="96" t="str">
        <f t="shared" si="24"/>
        <v/>
      </c>
    </row>
    <row r="1570" spans="1:13" x14ac:dyDescent="0.35">
      <c r="A1570" s="73">
        <v>1569</v>
      </c>
      <c r="B1570" s="73"/>
      <c r="C1570" s="73"/>
      <c r="D1570" s="73"/>
      <c r="E1570" s="73"/>
      <c r="F1570" s="73"/>
      <c r="G1570" s="73"/>
      <c r="H1570" s="73"/>
      <c r="I1570" s="73"/>
      <c r="J1570" s="73"/>
      <c r="K1570" s="73"/>
      <c r="L1570" s="73"/>
      <c r="M1570" s="96" t="str">
        <f t="shared" si="24"/>
        <v/>
      </c>
    </row>
    <row r="1571" spans="1:13" x14ac:dyDescent="0.35">
      <c r="A1571" s="73">
        <v>1570</v>
      </c>
      <c r="B1571" s="73"/>
      <c r="C1571" s="73"/>
      <c r="D1571" s="73"/>
      <c r="E1571" s="73"/>
      <c r="F1571" s="73"/>
      <c r="G1571" s="73"/>
      <c r="H1571" s="73"/>
      <c r="I1571" s="73"/>
      <c r="J1571" s="73"/>
      <c r="K1571" s="73"/>
      <c r="L1571" s="73"/>
      <c r="M1571" s="96" t="str">
        <f t="shared" si="24"/>
        <v/>
      </c>
    </row>
    <row r="1572" spans="1:13" x14ac:dyDescent="0.35">
      <c r="A1572" s="73">
        <v>1571</v>
      </c>
      <c r="B1572" s="73"/>
      <c r="C1572" s="73"/>
      <c r="D1572" s="73"/>
      <c r="E1572" s="73"/>
      <c r="F1572" s="73"/>
      <c r="G1572" s="73"/>
      <c r="H1572" s="73"/>
      <c r="I1572" s="73"/>
      <c r="J1572" s="73"/>
      <c r="K1572" s="73"/>
      <c r="L1572" s="73"/>
      <c r="M1572" s="96" t="str">
        <f t="shared" si="24"/>
        <v/>
      </c>
    </row>
    <row r="1573" spans="1:13" x14ac:dyDescent="0.35">
      <c r="A1573" s="73">
        <v>1572</v>
      </c>
      <c r="B1573" s="73"/>
      <c r="C1573" s="73"/>
      <c r="D1573" s="73"/>
      <c r="E1573" s="73"/>
      <c r="F1573" s="73"/>
      <c r="G1573" s="73"/>
      <c r="H1573" s="73"/>
      <c r="I1573" s="73"/>
      <c r="J1573" s="73"/>
      <c r="K1573" s="73"/>
      <c r="L1573" s="73"/>
      <c r="M1573" s="96" t="str">
        <f t="shared" si="24"/>
        <v/>
      </c>
    </row>
    <row r="1574" spans="1:13" x14ac:dyDescent="0.35">
      <c r="A1574" s="73">
        <v>1573</v>
      </c>
      <c r="B1574" s="73"/>
      <c r="C1574" s="73"/>
      <c r="D1574" s="73"/>
      <c r="E1574" s="73"/>
      <c r="F1574" s="73"/>
      <c r="G1574" s="73"/>
      <c r="H1574" s="73"/>
      <c r="I1574" s="73"/>
      <c r="J1574" s="73"/>
      <c r="K1574" s="73"/>
      <c r="L1574" s="73"/>
      <c r="M1574" s="96" t="str">
        <f t="shared" si="24"/>
        <v/>
      </c>
    </row>
    <row r="1575" spans="1:13" x14ac:dyDescent="0.35">
      <c r="A1575" s="73">
        <v>1574</v>
      </c>
      <c r="B1575" s="73"/>
      <c r="C1575" s="73"/>
      <c r="D1575" s="73"/>
      <c r="E1575" s="73"/>
      <c r="F1575" s="73"/>
      <c r="G1575" s="73"/>
      <c r="H1575" s="73"/>
      <c r="I1575" s="73"/>
      <c r="J1575" s="73"/>
      <c r="K1575" s="73"/>
      <c r="L1575" s="73"/>
      <c r="M1575" s="96" t="str">
        <f t="shared" si="24"/>
        <v/>
      </c>
    </row>
    <row r="1576" spans="1:13" x14ac:dyDescent="0.35">
      <c r="A1576" s="73">
        <v>1575</v>
      </c>
      <c r="B1576" s="73"/>
      <c r="C1576" s="73"/>
      <c r="D1576" s="73"/>
      <c r="E1576" s="73"/>
      <c r="F1576" s="73"/>
      <c r="G1576" s="73"/>
      <c r="H1576" s="73"/>
      <c r="I1576" s="73"/>
      <c r="J1576" s="73"/>
      <c r="K1576" s="73"/>
      <c r="L1576" s="73"/>
      <c r="M1576" s="96" t="str">
        <f t="shared" si="24"/>
        <v/>
      </c>
    </row>
    <row r="1577" spans="1:13" x14ac:dyDescent="0.35">
      <c r="A1577" s="73">
        <v>1576</v>
      </c>
      <c r="B1577" s="73"/>
      <c r="C1577" s="73"/>
      <c r="D1577" s="73"/>
      <c r="E1577" s="73"/>
      <c r="F1577" s="73"/>
      <c r="G1577" s="73"/>
      <c r="H1577" s="73"/>
      <c r="I1577" s="73"/>
      <c r="J1577" s="73"/>
      <c r="K1577" s="73"/>
      <c r="L1577" s="73"/>
      <c r="M1577" s="96" t="str">
        <f t="shared" si="24"/>
        <v/>
      </c>
    </row>
    <row r="1578" spans="1:13" x14ac:dyDescent="0.35">
      <c r="A1578" s="73">
        <v>1577</v>
      </c>
      <c r="B1578" s="73"/>
      <c r="C1578" s="73"/>
      <c r="D1578" s="73"/>
      <c r="E1578" s="73"/>
      <c r="F1578" s="73"/>
      <c r="G1578" s="73"/>
      <c r="H1578" s="73"/>
      <c r="I1578" s="73"/>
      <c r="J1578" s="73"/>
      <c r="K1578" s="73"/>
      <c r="L1578" s="73"/>
      <c r="M1578" s="96" t="str">
        <f t="shared" si="24"/>
        <v/>
      </c>
    </row>
    <row r="1579" spans="1:13" x14ac:dyDescent="0.35">
      <c r="A1579" s="73">
        <v>1578</v>
      </c>
      <c r="B1579" s="73"/>
      <c r="C1579" s="73"/>
      <c r="D1579" s="73"/>
      <c r="E1579" s="73"/>
      <c r="F1579" s="73"/>
      <c r="G1579" s="73"/>
      <c r="H1579" s="73"/>
      <c r="I1579" s="73"/>
      <c r="J1579" s="73"/>
      <c r="K1579" s="73"/>
      <c r="L1579" s="73"/>
      <c r="M1579" s="96" t="str">
        <f t="shared" si="24"/>
        <v/>
      </c>
    </row>
    <row r="1580" spans="1:13" x14ac:dyDescent="0.35">
      <c r="A1580" s="73">
        <v>1579</v>
      </c>
      <c r="B1580" s="73"/>
      <c r="C1580" s="73"/>
      <c r="D1580" s="73"/>
      <c r="E1580" s="73"/>
      <c r="F1580" s="73"/>
      <c r="G1580" s="73"/>
      <c r="H1580" s="73"/>
      <c r="I1580" s="73"/>
      <c r="J1580" s="73"/>
      <c r="K1580" s="73"/>
      <c r="L1580" s="73"/>
      <c r="M1580" s="96" t="str">
        <f t="shared" si="24"/>
        <v/>
      </c>
    </row>
    <row r="1581" spans="1:13" x14ac:dyDescent="0.35">
      <c r="A1581" s="73">
        <v>1580</v>
      </c>
      <c r="B1581" s="73"/>
      <c r="C1581" s="73"/>
      <c r="D1581" s="73"/>
      <c r="E1581" s="73"/>
      <c r="F1581" s="73"/>
      <c r="G1581" s="73"/>
      <c r="H1581" s="73"/>
      <c r="I1581" s="73"/>
      <c r="J1581" s="73"/>
      <c r="K1581" s="73"/>
      <c r="L1581" s="73"/>
      <c r="M1581" s="96" t="str">
        <f t="shared" si="24"/>
        <v/>
      </c>
    </row>
    <row r="1582" spans="1:13" x14ac:dyDescent="0.35">
      <c r="A1582" s="73">
        <v>1581</v>
      </c>
      <c r="B1582" s="73"/>
      <c r="C1582" s="73"/>
      <c r="D1582" s="73"/>
      <c r="E1582" s="73"/>
      <c r="F1582" s="73"/>
      <c r="G1582" s="73"/>
      <c r="H1582" s="73"/>
      <c r="I1582" s="73"/>
      <c r="J1582" s="73"/>
      <c r="K1582" s="73"/>
      <c r="L1582" s="73"/>
      <c r="M1582" s="96" t="str">
        <f t="shared" si="24"/>
        <v/>
      </c>
    </row>
    <row r="1583" spans="1:13" x14ac:dyDescent="0.35">
      <c r="A1583" s="73">
        <v>1582</v>
      </c>
      <c r="B1583" s="73"/>
      <c r="C1583" s="73"/>
      <c r="D1583" s="73"/>
      <c r="E1583" s="73"/>
      <c r="F1583" s="73"/>
      <c r="G1583" s="73"/>
      <c r="H1583" s="73"/>
      <c r="I1583" s="73"/>
      <c r="J1583" s="73"/>
      <c r="K1583" s="73"/>
      <c r="L1583" s="73"/>
      <c r="M1583" s="96" t="str">
        <f t="shared" si="24"/>
        <v/>
      </c>
    </row>
    <row r="1584" spans="1:13" x14ac:dyDescent="0.35">
      <c r="A1584" s="73">
        <v>1583</v>
      </c>
      <c r="B1584" s="73"/>
      <c r="C1584" s="73"/>
      <c r="D1584" s="73"/>
      <c r="E1584" s="73"/>
      <c r="F1584" s="73"/>
      <c r="G1584" s="73"/>
      <c r="H1584" s="73"/>
      <c r="I1584" s="73"/>
      <c r="J1584" s="73"/>
      <c r="K1584" s="73"/>
      <c r="L1584" s="73"/>
      <c r="M1584" s="96" t="str">
        <f t="shared" si="24"/>
        <v/>
      </c>
    </row>
    <row r="1585" spans="1:13" x14ac:dyDescent="0.35">
      <c r="A1585" s="73">
        <v>1584</v>
      </c>
      <c r="B1585" s="73"/>
      <c r="C1585" s="73"/>
      <c r="D1585" s="73"/>
      <c r="E1585" s="73"/>
      <c r="F1585" s="73"/>
      <c r="G1585" s="73"/>
      <c r="H1585" s="73"/>
      <c r="I1585" s="73"/>
      <c r="J1585" s="73"/>
      <c r="K1585" s="73"/>
      <c r="L1585" s="73"/>
      <c r="M1585" s="96" t="str">
        <f t="shared" si="24"/>
        <v/>
      </c>
    </row>
    <row r="1586" spans="1:13" x14ac:dyDescent="0.35">
      <c r="A1586" s="73">
        <v>1585</v>
      </c>
      <c r="B1586" s="73"/>
      <c r="C1586" s="73"/>
      <c r="D1586" s="73"/>
      <c r="E1586" s="73"/>
      <c r="F1586" s="73"/>
      <c r="G1586" s="73"/>
      <c r="H1586" s="73"/>
      <c r="I1586" s="73"/>
      <c r="J1586" s="73"/>
      <c r="K1586" s="73"/>
      <c r="L1586" s="73"/>
      <c r="M1586" s="96" t="str">
        <f t="shared" si="24"/>
        <v/>
      </c>
    </row>
    <row r="1587" spans="1:13" x14ac:dyDescent="0.35">
      <c r="A1587" s="73">
        <v>1586</v>
      </c>
      <c r="B1587" s="73"/>
      <c r="C1587" s="73"/>
      <c r="D1587" s="73"/>
      <c r="E1587" s="73"/>
      <c r="F1587" s="73"/>
      <c r="G1587" s="73"/>
      <c r="H1587" s="73"/>
      <c r="I1587" s="73"/>
      <c r="J1587" s="73"/>
      <c r="K1587" s="73"/>
      <c r="L1587" s="73"/>
      <c r="M1587" s="96" t="str">
        <f t="shared" si="24"/>
        <v/>
      </c>
    </row>
    <row r="1588" spans="1:13" x14ac:dyDescent="0.35">
      <c r="A1588" s="73">
        <v>1587</v>
      </c>
      <c r="B1588" s="73"/>
      <c r="C1588" s="73"/>
      <c r="D1588" s="73"/>
      <c r="E1588" s="73"/>
      <c r="F1588" s="73"/>
      <c r="G1588" s="73"/>
      <c r="H1588" s="73"/>
      <c r="I1588" s="73"/>
      <c r="J1588" s="73"/>
      <c r="K1588" s="73"/>
      <c r="L1588" s="73"/>
      <c r="M1588" s="96" t="str">
        <f t="shared" si="24"/>
        <v/>
      </c>
    </row>
    <row r="1589" spans="1:13" x14ac:dyDescent="0.35">
      <c r="A1589" s="73">
        <v>1588</v>
      </c>
      <c r="B1589" s="73"/>
      <c r="C1589" s="73"/>
      <c r="D1589" s="73"/>
      <c r="E1589" s="73"/>
      <c r="F1589" s="73"/>
      <c r="G1589" s="73"/>
      <c r="H1589" s="73"/>
      <c r="I1589" s="73"/>
      <c r="J1589" s="73"/>
      <c r="K1589" s="73"/>
      <c r="L1589" s="73"/>
      <c r="M1589" s="96" t="str">
        <f t="shared" si="24"/>
        <v/>
      </c>
    </row>
    <row r="1590" spans="1:13" x14ac:dyDescent="0.35">
      <c r="A1590" s="73">
        <v>1589</v>
      </c>
      <c r="B1590" s="73"/>
      <c r="C1590" s="73"/>
      <c r="D1590" s="73"/>
      <c r="E1590" s="73"/>
      <c r="F1590" s="73"/>
      <c r="G1590" s="73"/>
      <c r="H1590" s="73"/>
      <c r="I1590" s="73"/>
      <c r="J1590" s="73"/>
      <c r="K1590" s="73"/>
      <c r="L1590" s="73"/>
      <c r="M1590" s="96" t="str">
        <f t="shared" si="24"/>
        <v/>
      </c>
    </row>
    <row r="1591" spans="1:13" x14ac:dyDescent="0.35">
      <c r="A1591" s="73">
        <v>1590</v>
      </c>
      <c r="B1591" s="73"/>
      <c r="C1591" s="73"/>
      <c r="D1591" s="73"/>
      <c r="E1591" s="73"/>
      <c r="F1591" s="73"/>
      <c r="G1591" s="73"/>
      <c r="H1591" s="73"/>
      <c r="I1591" s="73"/>
      <c r="J1591" s="73"/>
      <c r="K1591" s="73"/>
      <c r="L1591" s="73"/>
      <c r="M1591" s="96" t="str">
        <f t="shared" si="24"/>
        <v/>
      </c>
    </row>
    <row r="1592" spans="1:13" x14ac:dyDescent="0.35">
      <c r="A1592" s="73">
        <v>1591</v>
      </c>
      <c r="B1592" s="73"/>
      <c r="C1592" s="73"/>
      <c r="D1592" s="73"/>
      <c r="E1592" s="73"/>
      <c r="F1592" s="73"/>
      <c r="G1592" s="73"/>
      <c r="H1592" s="73"/>
      <c r="I1592" s="73"/>
      <c r="J1592" s="73"/>
      <c r="K1592" s="73"/>
      <c r="L1592" s="73"/>
      <c r="M1592" s="96" t="str">
        <f t="shared" si="24"/>
        <v/>
      </c>
    </row>
    <row r="1593" spans="1:13" x14ac:dyDescent="0.35">
      <c r="A1593" s="73">
        <v>1592</v>
      </c>
      <c r="B1593" s="73"/>
      <c r="C1593" s="73"/>
      <c r="D1593" s="73"/>
      <c r="E1593" s="73"/>
      <c r="F1593" s="73"/>
      <c r="G1593" s="73"/>
      <c r="H1593" s="73"/>
      <c r="I1593" s="73"/>
      <c r="J1593" s="73"/>
      <c r="K1593" s="73"/>
      <c r="L1593" s="73"/>
      <c r="M1593" s="96" t="str">
        <f t="shared" si="24"/>
        <v/>
      </c>
    </row>
    <row r="1594" spans="1:13" x14ac:dyDescent="0.35">
      <c r="A1594" s="73">
        <v>1593</v>
      </c>
      <c r="B1594" s="73"/>
      <c r="C1594" s="73"/>
      <c r="D1594" s="73"/>
      <c r="E1594" s="73"/>
      <c r="F1594" s="73"/>
      <c r="G1594" s="73"/>
      <c r="H1594" s="73"/>
      <c r="I1594" s="73"/>
      <c r="J1594" s="73"/>
      <c r="K1594" s="73"/>
      <c r="L1594" s="73"/>
      <c r="M1594" s="96" t="str">
        <f t="shared" si="24"/>
        <v/>
      </c>
    </row>
    <row r="1595" spans="1:13" x14ac:dyDescent="0.35">
      <c r="A1595" s="73">
        <v>1594</v>
      </c>
      <c r="B1595" s="73"/>
      <c r="C1595" s="73"/>
      <c r="D1595" s="73"/>
      <c r="E1595" s="73"/>
      <c r="F1595" s="73"/>
      <c r="G1595" s="73"/>
      <c r="H1595" s="73"/>
      <c r="I1595" s="73"/>
      <c r="J1595" s="73"/>
      <c r="K1595" s="73"/>
      <c r="L1595" s="73"/>
      <c r="M1595" s="96" t="str">
        <f t="shared" si="24"/>
        <v/>
      </c>
    </row>
    <row r="1596" spans="1:13" x14ac:dyDescent="0.35">
      <c r="A1596" s="73">
        <v>1595</v>
      </c>
      <c r="B1596" s="73"/>
      <c r="C1596" s="73"/>
      <c r="D1596" s="73"/>
      <c r="E1596" s="73"/>
      <c r="F1596" s="73"/>
      <c r="G1596" s="73"/>
      <c r="H1596" s="73"/>
      <c r="I1596" s="73"/>
      <c r="J1596" s="73"/>
      <c r="K1596" s="73"/>
      <c r="L1596" s="73"/>
      <c r="M1596" s="96" t="str">
        <f t="shared" si="24"/>
        <v/>
      </c>
    </row>
    <row r="1597" spans="1:13" x14ac:dyDescent="0.35">
      <c r="A1597" s="73">
        <v>1596</v>
      </c>
      <c r="B1597" s="73"/>
      <c r="C1597" s="73"/>
      <c r="D1597" s="73"/>
      <c r="E1597" s="73"/>
      <c r="F1597" s="73"/>
      <c r="G1597" s="73"/>
      <c r="H1597" s="73"/>
      <c r="I1597" s="73"/>
      <c r="J1597" s="73"/>
      <c r="K1597" s="73"/>
      <c r="L1597" s="73"/>
      <c r="M1597" s="96" t="str">
        <f t="shared" si="24"/>
        <v/>
      </c>
    </row>
    <row r="1598" spans="1:13" x14ac:dyDescent="0.35">
      <c r="A1598" s="73">
        <v>1597</v>
      </c>
      <c r="B1598" s="73"/>
      <c r="C1598" s="73"/>
      <c r="D1598" s="73"/>
      <c r="E1598" s="73"/>
      <c r="F1598" s="73"/>
      <c r="G1598" s="73"/>
      <c r="H1598" s="73"/>
      <c r="I1598" s="73"/>
      <c r="J1598" s="73"/>
      <c r="K1598" s="73"/>
      <c r="L1598" s="73"/>
      <c r="M1598" s="96" t="str">
        <f t="shared" si="24"/>
        <v/>
      </c>
    </row>
    <row r="1599" spans="1:13" x14ac:dyDescent="0.35">
      <c r="A1599" s="73">
        <v>1598</v>
      </c>
      <c r="B1599" s="73"/>
      <c r="C1599" s="73"/>
      <c r="D1599" s="73"/>
      <c r="E1599" s="73"/>
      <c r="F1599" s="73"/>
      <c r="G1599" s="73"/>
      <c r="H1599" s="73"/>
      <c r="I1599" s="73"/>
      <c r="J1599" s="73"/>
      <c r="K1599" s="73"/>
      <c r="L1599" s="73"/>
      <c r="M1599" s="96" t="str">
        <f t="shared" si="24"/>
        <v/>
      </c>
    </row>
    <row r="1600" spans="1:13" x14ac:dyDescent="0.35">
      <c r="A1600" s="73">
        <v>1599</v>
      </c>
      <c r="B1600" s="73"/>
      <c r="C1600" s="73"/>
      <c r="D1600" s="73"/>
      <c r="E1600" s="73"/>
      <c r="F1600" s="73"/>
      <c r="G1600" s="73"/>
      <c r="H1600" s="73"/>
      <c r="I1600" s="73"/>
      <c r="J1600" s="73"/>
      <c r="K1600" s="73"/>
      <c r="L1600" s="73"/>
      <c r="M1600" s="96" t="str">
        <f t="shared" si="24"/>
        <v/>
      </c>
    </row>
    <row r="1601" spans="1:13" x14ac:dyDescent="0.35">
      <c r="A1601" s="73">
        <v>1600</v>
      </c>
      <c r="B1601" s="73"/>
      <c r="C1601" s="73"/>
      <c r="D1601" s="73"/>
      <c r="E1601" s="73"/>
      <c r="F1601" s="73"/>
      <c r="G1601" s="73"/>
      <c r="H1601" s="73"/>
      <c r="I1601" s="73"/>
      <c r="J1601" s="73"/>
      <c r="K1601" s="73"/>
      <c r="L1601" s="73"/>
      <c r="M1601" s="96" t="str">
        <f t="shared" si="24"/>
        <v/>
      </c>
    </row>
    <row r="1602" spans="1:13" x14ac:dyDescent="0.35">
      <c r="A1602" s="73">
        <v>1601</v>
      </c>
      <c r="B1602" s="73"/>
      <c r="C1602" s="73"/>
      <c r="D1602" s="73"/>
      <c r="E1602" s="73"/>
      <c r="F1602" s="73"/>
      <c r="G1602" s="73"/>
      <c r="H1602" s="73"/>
      <c r="I1602" s="73"/>
      <c r="J1602" s="73"/>
      <c r="K1602" s="73"/>
      <c r="L1602" s="73"/>
      <c r="M1602" s="96" t="str">
        <f t="shared" ref="M1602:M1665" si="25">IF(COUNTA($D1602:$J1602)&gt;0,"x","")</f>
        <v/>
      </c>
    </row>
    <row r="1603" spans="1:13" x14ac:dyDescent="0.35">
      <c r="A1603" s="73">
        <v>1602</v>
      </c>
      <c r="B1603" s="73"/>
      <c r="C1603" s="73"/>
      <c r="D1603" s="73"/>
      <c r="E1603" s="73"/>
      <c r="F1603" s="73"/>
      <c r="G1603" s="73"/>
      <c r="H1603" s="73"/>
      <c r="I1603" s="73"/>
      <c r="J1603" s="73"/>
      <c r="K1603" s="73"/>
      <c r="L1603" s="73"/>
      <c r="M1603" s="96" t="str">
        <f t="shared" si="25"/>
        <v/>
      </c>
    </row>
    <row r="1604" spans="1:13" x14ac:dyDescent="0.35">
      <c r="A1604" s="73">
        <v>1603</v>
      </c>
      <c r="B1604" s="73"/>
      <c r="C1604" s="73"/>
      <c r="D1604" s="73"/>
      <c r="E1604" s="73"/>
      <c r="F1604" s="73"/>
      <c r="G1604" s="73"/>
      <c r="H1604" s="73"/>
      <c r="I1604" s="73"/>
      <c r="J1604" s="73"/>
      <c r="K1604" s="73"/>
      <c r="L1604" s="73"/>
      <c r="M1604" s="96" t="str">
        <f t="shared" si="25"/>
        <v/>
      </c>
    </row>
    <row r="1605" spans="1:13" x14ac:dyDescent="0.35">
      <c r="A1605" s="73">
        <v>1604</v>
      </c>
      <c r="B1605" s="73"/>
      <c r="C1605" s="73"/>
      <c r="D1605" s="73"/>
      <c r="E1605" s="73"/>
      <c r="F1605" s="73"/>
      <c r="G1605" s="73"/>
      <c r="H1605" s="73"/>
      <c r="I1605" s="73"/>
      <c r="J1605" s="73"/>
      <c r="K1605" s="73"/>
      <c r="L1605" s="73"/>
      <c r="M1605" s="96" t="str">
        <f t="shared" si="25"/>
        <v/>
      </c>
    </row>
    <row r="1606" spans="1:13" x14ac:dyDescent="0.35">
      <c r="A1606" s="73">
        <v>1605</v>
      </c>
      <c r="B1606" s="73"/>
      <c r="C1606" s="73"/>
      <c r="D1606" s="73"/>
      <c r="E1606" s="73"/>
      <c r="F1606" s="73"/>
      <c r="G1606" s="73"/>
      <c r="H1606" s="73"/>
      <c r="I1606" s="73"/>
      <c r="J1606" s="73"/>
      <c r="K1606" s="73"/>
      <c r="L1606" s="73"/>
      <c r="M1606" s="96" t="str">
        <f t="shared" si="25"/>
        <v/>
      </c>
    </row>
    <row r="1607" spans="1:13" x14ac:dyDescent="0.35">
      <c r="A1607" s="73">
        <v>1606</v>
      </c>
      <c r="B1607" s="73"/>
      <c r="C1607" s="73"/>
      <c r="D1607" s="73"/>
      <c r="E1607" s="73"/>
      <c r="F1607" s="73"/>
      <c r="G1607" s="73"/>
      <c r="H1607" s="73"/>
      <c r="I1607" s="73"/>
      <c r="J1607" s="73"/>
      <c r="K1607" s="73"/>
      <c r="L1607" s="73"/>
      <c r="M1607" s="96" t="str">
        <f t="shared" si="25"/>
        <v/>
      </c>
    </row>
    <row r="1608" spans="1:13" x14ac:dyDescent="0.35">
      <c r="A1608" s="73">
        <v>1607</v>
      </c>
      <c r="B1608" s="73"/>
      <c r="C1608" s="73"/>
      <c r="D1608" s="73"/>
      <c r="E1608" s="73"/>
      <c r="F1608" s="73"/>
      <c r="G1608" s="73"/>
      <c r="H1608" s="73"/>
      <c r="I1608" s="73"/>
      <c r="J1608" s="73"/>
      <c r="K1608" s="73"/>
      <c r="L1608" s="73"/>
      <c r="M1608" s="96" t="str">
        <f t="shared" si="25"/>
        <v/>
      </c>
    </row>
    <row r="1609" spans="1:13" x14ac:dyDescent="0.35">
      <c r="A1609" s="73">
        <v>1608</v>
      </c>
      <c r="B1609" s="73"/>
      <c r="C1609" s="73"/>
      <c r="D1609" s="73"/>
      <c r="E1609" s="73"/>
      <c r="F1609" s="73"/>
      <c r="G1609" s="73"/>
      <c r="H1609" s="73"/>
      <c r="I1609" s="73"/>
      <c r="J1609" s="73"/>
      <c r="K1609" s="73"/>
      <c r="L1609" s="73"/>
      <c r="M1609" s="96" t="str">
        <f t="shared" si="25"/>
        <v/>
      </c>
    </row>
    <row r="1610" spans="1:13" x14ac:dyDescent="0.35">
      <c r="A1610" s="73">
        <v>1609</v>
      </c>
      <c r="B1610" s="73"/>
      <c r="C1610" s="73"/>
      <c r="D1610" s="73"/>
      <c r="E1610" s="73"/>
      <c r="F1610" s="73"/>
      <c r="G1610" s="73"/>
      <c r="H1610" s="73"/>
      <c r="I1610" s="73"/>
      <c r="J1610" s="73"/>
      <c r="K1610" s="73"/>
      <c r="L1610" s="73"/>
      <c r="M1610" s="96" t="str">
        <f t="shared" si="25"/>
        <v/>
      </c>
    </row>
    <row r="1611" spans="1:13" x14ac:dyDescent="0.35">
      <c r="A1611" s="73">
        <v>1610</v>
      </c>
      <c r="B1611" s="73"/>
      <c r="C1611" s="73"/>
      <c r="D1611" s="73"/>
      <c r="E1611" s="73"/>
      <c r="F1611" s="73"/>
      <c r="G1611" s="73"/>
      <c r="H1611" s="73"/>
      <c r="I1611" s="73"/>
      <c r="J1611" s="73"/>
      <c r="K1611" s="73"/>
      <c r="L1611" s="73"/>
      <c r="M1611" s="96" t="str">
        <f t="shared" si="25"/>
        <v/>
      </c>
    </row>
    <row r="1612" spans="1:13" x14ac:dyDescent="0.35">
      <c r="A1612" s="73">
        <v>1611</v>
      </c>
      <c r="B1612" s="73"/>
      <c r="C1612" s="73"/>
      <c r="D1612" s="73"/>
      <c r="E1612" s="73"/>
      <c r="F1612" s="73"/>
      <c r="G1612" s="73"/>
      <c r="H1612" s="73"/>
      <c r="I1612" s="73"/>
      <c r="J1612" s="73"/>
      <c r="K1612" s="73"/>
      <c r="L1612" s="73"/>
      <c r="M1612" s="96" t="str">
        <f t="shared" si="25"/>
        <v/>
      </c>
    </row>
    <row r="1613" spans="1:13" x14ac:dyDescent="0.35">
      <c r="A1613" s="73">
        <v>1612</v>
      </c>
      <c r="B1613" s="73"/>
      <c r="C1613" s="73"/>
      <c r="D1613" s="73"/>
      <c r="E1613" s="73"/>
      <c r="F1613" s="73"/>
      <c r="G1613" s="73"/>
      <c r="H1613" s="73"/>
      <c r="I1613" s="73"/>
      <c r="J1613" s="73"/>
      <c r="K1613" s="73"/>
      <c r="L1613" s="73"/>
      <c r="M1613" s="96" t="str">
        <f t="shared" si="25"/>
        <v/>
      </c>
    </row>
    <row r="1614" spans="1:13" x14ac:dyDescent="0.35">
      <c r="A1614" s="73">
        <v>1613</v>
      </c>
      <c r="B1614" s="73"/>
      <c r="C1614" s="73"/>
      <c r="D1614" s="73"/>
      <c r="E1614" s="73"/>
      <c r="F1614" s="73"/>
      <c r="G1614" s="73"/>
      <c r="H1614" s="73"/>
      <c r="I1614" s="73"/>
      <c r="J1614" s="73"/>
      <c r="K1614" s="73"/>
      <c r="L1614" s="73"/>
      <c r="M1614" s="96" t="str">
        <f t="shared" si="25"/>
        <v/>
      </c>
    </row>
    <row r="1615" spans="1:13" x14ac:dyDescent="0.35">
      <c r="A1615" s="73">
        <v>1614</v>
      </c>
      <c r="B1615" s="73"/>
      <c r="C1615" s="73"/>
      <c r="D1615" s="73"/>
      <c r="E1615" s="73"/>
      <c r="F1615" s="73"/>
      <c r="G1615" s="73"/>
      <c r="H1615" s="73"/>
      <c r="I1615" s="73"/>
      <c r="J1615" s="73"/>
      <c r="K1615" s="73"/>
      <c r="L1615" s="73"/>
      <c r="M1615" s="96" t="str">
        <f t="shared" si="25"/>
        <v/>
      </c>
    </row>
    <row r="1616" spans="1:13" x14ac:dyDescent="0.35">
      <c r="A1616" s="73">
        <v>1615</v>
      </c>
      <c r="B1616" s="73"/>
      <c r="C1616" s="73"/>
      <c r="D1616" s="73"/>
      <c r="E1616" s="73"/>
      <c r="F1616" s="73"/>
      <c r="G1616" s="73"/>
      <c r="H1616" s="73"/>
      <c r="I1616" s="73"/>
      <c r="J1616" s="73"/>
      <c r="K1616" s="73"/>
      <c r="L1616" s="73"/>
      <c r="M1616" s="96" t="str">
        <f t="shared" si="25"/>
        <v/>
      </c>
    </row>
    <row r="1617" spans="1:13" x14ac:dyDescent="0.35">
      <c r="A1617" s="73">
        <v>1616</v>
      </c>
      <c r="B1617" s="73"/>
      <c r="C1617" s="73"/>
      <c r="D1617" s="73"/>
      <c r="E1617" s="73"/>
      <c r="F1617" s="73"/>
      <c r="G1617" s="73"/>
      <c r="H1617" s="73"/>
      <c r="I1617" s="73"/>
      <c r="J1617" s="73"/>
      <c r="K1617" s="73"/>
      <c r="L1617" s="73"/>
      <c r="M1617" s="96" t="str">
        <f t="shared" si="25"/>
        <v/>
      </c>
    </row>
    <row r="1618" spans="1:13" x14ac:dyDescent="0.35">
      <c r="A1618" s="73">
        <v>1617</v>
      </c>
      <c r="B1618" s="73"/>
      <c r="C1618" s="73"/>
      <c r="D1618" s="73"/>
      <c r="E1618" s="73"/>
      <c r="F1618" s="73"/>
      <c r="G1618" s="73"/>
      <c r="H1618" s="73"/>
      <c r="I1618" s="73"/>
      <c r="J1618" s="73"/>
      <c r="K1618" s="73"/>
      <c r="L1618" s="73"/>
      <c r="M1618" s="96" t="str">
        <f t="shared" si="25"/>
        <v/>
      </c>
    </row>
    <row r="1619" spans="1:13" x14ac:dyDescent="0.35">
      <c r="A1619" s="73">
        <v>1618</v>
      </c>
      <c r="B1619" s="73"/>
      <c r="C1619" s="73"/>
      <c r="D1619" s="73"/>
      <c r="E1619" s="73"/>
      <c r="F1619" s="73"/>
      <c r="G1619" s="73"/>
      <c r="H1619" s="73"/>
      <c r="I1619" s="73"/>
      <c r="J1619" s="73"/>
      <c r="K1619" s="73"/>
      <c r="L1619" s="73"/>
      <c r="M1619" s="96" t="str">
        <f t="shared" si="25"/>
        <v/>
      </c>
    </row>
    <row r="1620" spans="1:13" x14ac:dyDescent="0.35">
      <c r="A1620" s="73">
        <v>1619</v>
      </c>
      <c r="B1620" s="73"/>
      <c r="C1620" s="73"/>
      <c r="D1620" s="73"/>
      <c r="E1620" s="73"/>
      <c r="F1620" s="73"/>
      <c r="G1620" s="73"/>
      <c r="H1620" s="73"/>
      <c r="I1620" s="73"/>
      <c r="J1620" s="73"/>
      <c r="K1620" s="73"/>
      <c r="L1620" s="73"/>
      <c r="M1620" s="96" t="str">
        <f t="shared" si="25"/>
        <v/>
      </c>
    </row>
    <row r="1621" spans="1:13" x14ac:dyDescent="0.35">
      <c r="A1621" s="73">
        <v>1620</v>
      </c>
      <c r="B1621" s="73"/>
      <c r="C1621" s="73"/>
      <c r="D1621" s="73"/>
      <c r="E1621" s="73"/>
      <c r="F1621" s="73"/>
      <c r="G1621" s="73"/>
      <c r="H1621" s="73"/>
      <c r="I1621" s="73"/>
      <c r="J1621" s="73"/>
      <c r="K1621" s="73"/>
      <c r="L1621" s="73"/>
      <c r="M1621" s="96" t="str">
        <f t="shared" si="25"/>
        <v/>
      </c>
    </row>
    <row r="1622" spans="1:13" x14ac:dyDescent="0.35">
      <c r="A1622" s="73">
        <v>1621</v>
      </c>
      <c r="B1622" s="73"/>
      <c r="C1622" s="73"/>
      <c r="D1622" s="73"/>
      <c r="E1622" s="73"/>
      <c r="F1622" s="73"/>
      <c r="G1622" s="73"/>
      <c r="H1622" s="73"/>
      <c r="I1622" s="73"/>
      <c r="J1622" s="73"/>
      <c r="K1622" s="73"/>
      <c r="L1622" s="73"/>
      <c r="M1622" s="96" t="str">
        <f t="shared" si="25"/>
        <v/>
      </c>
    </row>
    <row r="1623" spans="1:13" x14ac:dyDescent="0.35">
      <c r="A1623" s="73">
        <v>1622</v>
      </c>
      <c r="B1623" s="73"/>
      <c r="C1623" s="73"/>
      <c r="D1623" s="73"/>
      <c r="E1623" s="73"/>
      <c r="F1623" s="73"/>
      <c r="G1623" s="73"/>
      <c r="H1623" s="73"/>
      <c r="I1623" s="73"/>
      <c r="J1623" s="73"/>
      <c r="K1623" s="73"/>
      <c r="L1623" s="73"/>
      <c r="M1623" s="96" t="str">
        <f t="shared" si="25"/>
        <v/>
      </c>
    </row>
    <row r="1624" spans="1:13" x14ac:dyDescent="0.35">
      <c r="A1624" s="73">
        <v>1623</v>
      </c>
      <c r="B1624" s="73"/>
      <c r="C1624" s="73"/>
      <c r="D1624" s="73"/>
      <c r="E1624" s="73"/>
      <c r="F1624" s="73"/>
      <c r="G1624" s="73"/>
      <c r="H1624" s="73"/>
      <c r="I1624" s="73"/>
      <c r="J1624" s="73"/>
      <c r="K1624" s="73"/>
      <c r="L1624" s="73"/>
      <c r="M1624" s="96" t="str">
        <f t="shared" si="25"/>
        <v/>
      </c>
    </row>
    <row r="1625" spans="1:13" x14ac:dyDescent="0.35">
      <c r="A1625" s="73">
        <v>1624</v>
      </c>
      <c r="B1625" s="73"/>
      <c r="C1625" s="73"/>
      <c r="D1625" s="73"/>
      <c r="E1625" s="73"/>
      <c r="F1625" s="73"/>
      <c r="G1625" s="73"/>
      <c r="H1625" s="73"/>
      <c r="I1625" s="73"/>
      <c r="J1625" s="73"/>
      <c r="K1625" s="73"/>
      <c r="L1625" s="73"/>
      <c r="M1625" s="96" t="str">
        <f t="shared" si="25"/>
        <v/>
      </c>
    </row>
    <row r="1626" spans="1:13" x14ac:dyDescent="0.35">
      <c r="A1626" s="73">
        <v>1625</v>
      </c>
      <c r="B1626" s="73"/>
      <c r="C1626" s="73"/>
      <c r="D1626" s="73"/>
      <c r="E1626" s="73"/>
      <c r="F1626" s="73"/>
      <c r="G1626" s="73"/>
      <c r="H1626" s="73"/>
      <c r="I1626" s="73"/>
      <c r="J1626" s="73"/>
      <c r="K1626" s="73"/>
      <c r="L1626" s="73"/>
      <c r="M1626" s="96" t="str">
        <f t="shared" si="25"/>
        <v/>
      </c>
    </row>
    <row r="1627" spans="1:13" x14ac:dyDescent="0.35">
      <c r="A1627" s="73">
        <v>1626</v>
      </c>
      <c r="B1627" s="73"/>
      <c r="C1627" s="73"/>
      <c r="D1627" s="73"/>
      <c r="E1627" s="73"/>
      <c r="F1627" s="73"/>
      <c r="G1627" s="73"/>
      <c r="H1627" s="73"/>
      <c r="I1627" s="73"/>
      <c r="J1627" s="73"/>
      <c r="K1627" s="73"/>
      <c r="L1627" s="73"/>
      <c r="M1627" s="96" t="str">
        <f t="shared" si="25"/>
        <v/>
      </c>
    </row>
    <row r="1628" spans="1:13" x14ac:dyDescent="0.35">
      <c r="A1628" s="73">
        <v>1627</v>
      </c>
      <c r="B1628" s="73"/>
      <c r="C1628" s="73"/>
      <c r="D1628" s="73"/>
      <c r="E1628" s="73"/>
      <c r="F1628" s="73"/>
      <c r="G1628" s="73"/>
      <c r="H1628" s="73"/>
      <c r="I1628" s="73"/>
      <c r="J1628" s="73"/>
      <c r="K1628" s="73"/>
      <c r="L1628" s="73"/>
      <c r="M1628" s="96" t="str">
        <f t="shared" si="25"/>
        <v/>
      </c>
    </row>
    <row r="1629" spans="1:13" x14ac:dyDescent="0.35">
      <c r="A1629" s="73">
        <v>1628</v>
      </c>
      <c r="B1629" s="73"/>
      <c r="C1629" s="73"/>
      <c r="D1629" s="73"/>
      <c r="E1629" s="73"/>
      <c r="F1629" s="73"/>
      <c r="G1629" s="73"/>
      <c r="H1629" s="73"/>
      <c r="I1629" s="73"/>
      <c r="J1629" s="73"/>
      <c r="K1629" s="73"/>
      <c r="L1629" s="73"/>
      <c r="M1629" s="96" t="str">
        <f t="shared" si="25"/>
        <v/>
      </c>
    </row>
    <row r="1630" spans="1:13" x14ac:dyDescent="0.35">
      <c r="A1630" s="73">
        <v>1629</v>
      </c>
      <c r="B1630" s="73"/>
      <c r="C1630" s="73"/>
      <c r="D1630" s="73"/>
      <c r="E1630" s="73"/>
      <c r="F1630" s="73"/>
      <c r="G1630" s="73"/>
      <c r="H1630" s="73"/>
      <c r="I1630" s="73"/>
      <c r="J1630" s="73"/>
      <c r="K1630" s="73"/>
      <c r="L1630" s="73"/>
      <c r="M1630" s="96" t="str">
        <f t="shared" si="25"/>
        <v/>
      </c>
    </row>
    <row r="1631" spans="1:13" x14ac:dyDescent="0.35">
      <c r="A1631" s="73">
        <v>1630</v>
      </c>
      <c r="B1631" s="73"/>
      <c r="C1631" s="73"/>
      <c r="D1631" s="73"/>
      <c r="E1631" s="73"/>
      <c r="F1631" s="73"/>
      <c r="G1631" s="73"/>
      <c r="H1631" s="73"/>
      <c r="I1631" s="73"/>
      <c r="J1631" s="73"/>
      <c r="K1631" s="73"/>
      <c r="L1631" s="73"/>
      <c r="M1631" s="96" t="str">
        <f t="shared" si="25"/>
        <v/>
      </c>
    </row>
    <row r="1632" spans="1:13" x14ac:dyDescent="0.35">
      <c r="A1632" s="73">
        <v>1631</v>
      </c>
      <c r="B1632" s="73"/>
      <c r="C1632" s="73"/>
      <c r="D1632" s="73"/>
      <c r="E1632" s="73"/>
      <c r="F1632" s="73"/>
      <c r="G1632" s="73"/>
      <c r="H1632" s="73"/>
      <c r="I1632" s="73"/>
      <c r="J1632" s="73"/>
      <c r="K1632" s="73"/>
      <c r="L1632" s="73"/>
      <c r="M1632" s="96" t="str">
        <f t="shared" si="25"/>
        <v/>
      </c>
    </row>
    <row r="1633" spans="1:13" x14ac:dyDescent="0.35">
      <c r="A1633" s="73">
        <v>1632</v>
      </c>
      <c r="B1633" s="73"/>
      <c r="C1633" s="73"/>
      <c r="D1633" s="73"/>
      <c r="E1633" s="73"/>
      <c r="F1633" s="73"/>
      <c r="G1633" s="73"/>
      <c r="H1633" s="73"/>
      <c r="I1633" s="73"/>
      <c r="J1633" s="73"/>
      <c r="K1633" s="73"/>
      <c r="L1633" s="73"/>
      <c r="M1633" s="96" t="str">
        <f t="shared" si="25"/>
        <v/>
      </c>
    </row>
    <row r="1634" spans="1:13" x14ac:dyDescent="0.35">
      <c r="A1634" s="73">
        <v>1633</v>
      </c>
      <c r="B1634" s="73"/>
      <c r="C1634" s="73"/>
      <c r="D1634" s="73"/>
      <c r="E1634" s="73"/>
      <c r="F1634" s="73"/>
      <c r="G1634" s="73"/>
      <c r="H1634" s="73"/>
      <c r="I1634" s="73"/>
      <c r="J1634" s="73"/>
      <c r="K1634" s="73"/>
      <c r="L1634" s="73"/>
      <c r="M1634" s="96" t="str">
        <f t="shared" si="25"/>
        <v/>
      </c>
    </row>
    <row r="1635" spans="1:13" x14ac:dyDescent="0.35">
      <c r="A1635" s="73">
        <v>1634</v>
      </c>
      <c r="B1635" s="73"/>
      <c r="C1635" s="73"/>
      <c r="D1635" s="73"/>
      <c r="E1635" s="73"/>
      <c r="F1635" s="73"/>
      <c r="G1635" s="73"/>
      <c r="H1635" s="73"/>
      <c r="I1635" s="73"/>
      <c r="J1635" s="73"/>
      <c r="K1635" s="73"/>
      <c r="L1635" s="73"/>
      <c r="M1635" s="96" t="str">
        <f t="shared" si="25"/>
        <v/>
      </c>
    </row>
    <row r="1636" spans="1:13" x14ac:dyDescent="0.35">
      <c r="A1636" s="73">
        <v>1635</v>
      </c>
      <c r="B1636" s="73"/>
      <c r="C1636" s="73"/>
      <c r="D1636" s="73"/>
      <c r="E1636" s="73"/>
      <c r="F1636" s="73"/>
      <c r="G1636" s="73"/>
      <c r="H1636" s="73"/>
      <c r="I1636" s="73"/>
      <c r="J1636" s="73"/>
      <c r="K1636" s="73"/>
      <c r="L1636" s="73"/>
      <c r="M1636" s="96" t="str">
        <f t="shared" si="25"/>
        <v/>
      </c>
    </row>
    <row r="1637" spans="1:13" x14ac:dyDescent="0.35">
      <c r="A1637" s="73">
        <v>1636</v>
      </c>
      <c r="B1637" s="73"/>
      <c r="C1637" s="73"/>
      <c r="D1637" s="73"/>
      <c r="E1637" s="73"/>
      <c r="F1637" s="73"/>
      <c r="G1637" s="73"/>
      <c r="H1637" s="73"/>
      <c r="I1637" s="73"/>
      <c r="J1637" s="73"/>
      <c r="K1637" s="73"/>
      <c r="L1637" s="73"/>
      <c r="M1637" s="96" t="str">
        <f t="shared" si="25"/>
        <v/>
      </c>
    </row>
    <row r="1638" spans="1:13" x14ac:dyDescent="0.35">
      <c r="A1638" s="73">
        <v>1637</v>
      </c>
      <c r="B1638" s="73"/>
      <c r="C1638" s="73"/>
      <c r="D1638" s="73"/>
      <c r="E1638" s="73"/>
      <c r="F1638" s="73"/>
      <c r="G1638" s="73"/>
      <c r="H1638" s="73"/>
      <c r="I1638" s="73"/>
      <c r="J1638" s="73"/>
      <c r="K1638" s="73"/>
      <c r="L1638" s="73"/>
      <c r="M1638" s="96" t="str">
        <f t="shared" si="25"/>
        <v/>
      </c>
    </row>
    <row r="1639" spans="1:13" x14ac:dyDescent="0.35">
      <c r="A1639" s="73">
        <v>1638</v>
      </c>
      <c r="B1639" s="73"/>
      <c r="C1639" s="73"/>
      <c r="D1639" s="73"/>
      <c r="E1639" s="73"/>
      <c r="F1639" s="73"/>
      <c r="G1639" s="73"/>
      <c r="H1639" s="73"/>
      <c r="I1639" s="73"/>
      <c r="J1639" s="73"/>
      <c r="K1639" s="73"/>
      <c r="L1639" s="73"/>
      <c r="M1639" s="96" t="str">
        <f t="shared" si="25"/>
        <v/>
      </c>
    </row>
    <row r="1640" spans="1:13" x14ac:dyDescent="0.35">
      <c r="A1640" s="73">
        <v>1639</v>
      </c>
      <c r="B1640" s="73"/>
      <c r="C1640" s="73"/>
      <c r="D1640" s="73"/>
      <c r="E1640" s="73"/>
      <c r="F1640" s="73"/>
      <c r="G1640" s="73"/>
      <c r="H1640" s="73"/>
      <c r="I1640" s="73"/>
      <c r="J1640" s="73"/>
      <c r="K1640" s="73"/>
      <c r="L1640" s="73"/>
      <c r="M1640" s="96" t="str">
        <f t="shared" si="25"/>
        <v/>
      </c>
    </row>
    <row r="1641" spans="1:13" x14ac:dyDescent="0.35">
      <c r="A1641" s="73">
        <v>1640</v>
      </c>
      <c r="B1641" s="73"/>
      <c r="C1641" s="73"/>
      <c r="D1641" s="73"/>
      <c r="E1641" s="73"/>
      <c r="F1641" s="73"/>
      <c r="G1641" s="73"/>
      <c r="H1641" s="73"/>
      <c r="I1641" s="73"/>
      <c r="J1641" s="73"/>
      <c r="K1641" s="73"/>
      <c r="L1641" s="73"/>
      <c r="M1641" s="96" t="str">
        <f t="shared" si="25"/>
        <v/>
      </c>
    </row>
    <row r="1642" spans="1:13" x14ac:dyDescent="0.35">
      <c r="A1642" s="73">
        <v>1641</v>
      </c>
      <c r="B1642" s="73"/>
      <c r="C1642" s="73"/>
      <c r="D1642" s="73"/>
      <c r="E1642" s="73"/>
      <c r="F1642" s="73"/>
      <c r="G1642" s="73"/>
      <c r="H1642" s="73"/>
      <c r="I1642" s="73"/>
      <c r="J1642" s="73"/>
      <c r="K1642" s="73"/>
      <c r="L1642" s="73"/>
      <c r="M1642" s="96" t="str">
        <f t="shared" si="25"/>
        <v/>
      </c>
    </row>
    <row r="1643" spans="1:13" x14ac:dyDescent="0.35">
      <c r="A1643" s="73">
        <v>1642</v>
      </c>
      <c r="B1643" s="73"/>
      <c r="C1643" s="73"/>
      <c r="D1643" s="73"/>
      <c r="E1643" s="73"/>
      <c r="F1643" s="73"/>
      <c r="G1643" s="73"/>
      <c r="H1643" s="73"/>
      <c r="I1643" s="73"/>
      <c r="J1643" s="73"/>
      <c r="K1643" s="73"/>
      <c r="L1643" s="73"/>
      <c r="M1643" s="96" t="str">
        <f t="shared" si="25"/>
        <v/>
      </c>
    </row>
    <row r="1644" spans="1:13" x14ac:dyDescent="0.35">
      <c r="A1644" s="73">
        <v>1643</v>
      </c>
      <c r="B1644" s="73"/>
      <c r="C1644" s="73"/>
      <c r="D1644" s="73"/>
      <c r="E1644" s="73"/>
      <c r="F1644" s="73"/>
      <c r="G1644" s="73"/>
      <c r="H1644" s="73"/>
      <c r="I1644" s="73"/>
      <c r="J1644" s="73"/>
      <c r="K1644" s="73"/>
      <c r="L1644" s="73"/>
      <c r="M1644" s="96" t="str">
        <f t="shared" si="25"/>
        <v/>
      </c>
    </row>
    <row r="1645" spans="1:13" x14ac:dyDescent="0.35">
      <c r="A1645" s="73">
        <v>1644</v>
      </c>
      <c r="B1645" s="73"/>
      <c r="C1645" s="73"/>
      <c r="D1645" s="73"/>
      <c r="E1645" s="73"/>
      <c r="F1645" s="73"/>
      <c r="G1645" s="73"/>
      <c r="H1645" s="73"/>
      <c r="I1645" s="73"/>
      <c r="J1645" s="73"/>
      <c r="K1645" s="73"/>
      <c r="L1645" s="73"/>
      <c r="M1645" s="96" t="str">
        <f t="shared" si="25"/>
        <v/>
      </c>
    </row>
    <row r="1646" spans="1:13" x14ac:dyDescent="0.35">
      <c r="A1646" s="73">
        <v>1645</v>
      </c>
      <c r="B1646" s="73"/>
      <c r="C1646" s="73"/>
      <c r="D1646" s="73"/>
      <c r="E1646" s="73"/>
      <c r="F1646" s="73"/>
      <c r="G1646" s="73"/>
      <c r="H1646" s="73"/>
      <c r="I1646" s="73"/>
      <c r="J1646" s="73"/>
      <c r="K1646" s="73"/>
      <c r="L1646" s="73"/>
      <c r="M1646" s="96" t="str">
        <f t="shared" si="25"/>
        <v/>
      </c>
    </row>
    <row r="1647" spans="1:13" x14ac:dyDescent="0.35">
      <c r="A1647" s="73">
        <v>1646</v>
      </c>
      <c r="B1647" s="73"/>
      <c r="C1647" s="73"/>
      <c r="D1647" s="73"/>
      <c r="E1647" s="73"/>
      <c r="F1647" s="73"/>
      <c r="G1647" s="73"/>
      <c r="H1647" s="73"/>
      <c r="I1647" s="73"/>
      <c r="J1647" s="73"/>
      <c r="K1647" s="73"/>
      <c r="L1647" s="73"/>
      <c r="M1647" s="96" t="str">
        <f t="shared" si="25"/>
        <v/>
      </c>
    </row>
    <row r="1648" spans="1:13" x14ac:dyDescent="0.35">
      <c r="A1648" s="73">
        <v>1647</v>
      </c>
      <c r="B1648" s="73"/>
      <c r="C1648" s="73"/>
      <c r="D1648" s="73"/>
      <c r="E1648" s="73"/>
      <c r="F1648" s="73"/>
      <c r="G1648" s="73"/>
      <c r="H1648" s="73"/>
      <c r="I1648" s="73"/>
      <c r="J1648" s="73"/>
      <c r="K1648" s="73"/>
      <c r="L1648" s="73"/>
      <c r="M1648" s="96" t="str">
        <f t="shared" si="25"/>
        <v/>
      </c>
    </row>
    <row r="1649" spans="1:13" x14ac:dyDescent="0.35">
      <c r="A1649" s="73">
        <v>1648</v>
      </c>
      <c r="B1649" s="73"/>
      <c r="C1649" s="73"/>
      <c r="D1649" s="73"/>
      <c r="E1649" s="73"/>
      <c r="F1649" s="73"/>
      <c r="G1649" s="73"/>
      <c r="H1649" s="73"/>
      <c r="I1649" s="73"/>
      <c r="J1649" s="73"/>
      <c r="K1649" s="73"/>
      <c r="L1649" s="73"/>
      <c r="M1649" s="96" t="str">
        <f t="shared" si="25"/>
        <v/>
      </c>
    </row>
    <row r="1650" spans="1:13" x14ac:dyDescent="0.35">
      <c r="A1650" s="73">
        <v>1649</v>
      </c>
      <c r="B1650" s="73"/>
      <c r="C1650" s="73"/>
      <c r="D1650" s="73"/>
      <c r="E1650" s="73"/>
      <c r="F1650" s="73"/>
      <c r="G1650" s="73"/>
      <c r="H1650" s="73"/>
      <c r="I1650" s="73"/>
      <c r="J1650" s="73"/>
      <c r="K1650" s="73"/>
      <c r="L1650" s="73"/>
      <c r="M1650" s="96" t="str">
        <f t="shared" si="25"/>
        <v/>
      </c>
    </row>
    <row r="1651" spans="1:13" x14ac:dyDescent="0.35">
      <c r="A1651" s="73">
        <v>1650</v>
      </c>
      <c r="B1651" s="73"/>
      <c r="C1651" s="73"/>
      <c r="D1651" s="73"/>
      <c r="E1651" s="73"/>
      <c r="F1651" s="73"/>
      <c r="G1651" s="73"/>
      <c r="H1651" s="73"/>
      <c r="I1651" s="73"/>
      <c r="J1651" s="73"/>
      <c r="K1651" s="73"/>
      <c r="L1651" s="73"/>
      <c r="M1651" s="96" t="str">
        <f t="shared" si="25"/>
        <v/>
      </c>
    </row>
    <row r="1652" spans="1:13" x14ac:dyDescent="0.35">
      <c r="A1652" s="73">
        <v>1651</v>
      </c>
      <c r="B1652" s="73"/>
      <c r="C1652" s="73"/>
      <c r="D1652" s="73"/>
      <c r="E1652" s="73"/>
      <c r="F1652" s="73"/>
      <c r="G1652" s="73"/>
      <c r="H1652" s="73"/>
      <c r="I1652" s="73"/>
      <c r="J1652" s="73"/>
      <c r="K1652" s="73"/>
      <c r="L1652" s="73"/>
      <c r="M1652" s="96" t="str">
        <f t="shared" si="25"/>
        <v/>
      </c>
    </row>
    <row r="1653" spans="1:13" x14ac:dyDescent="0.35">
      <c r="A1653" s="73">
        <v>1652</v>
      </c>
      <c r="B1653" s="73"/>
      <c r="C1653" s="73"/>
      <c r="D1653" s="73"/>
      <c r="E1653" s="73"/>
      <c r="F1653" s="73"/>
      <c r="G1653" s="73"/>
      <c r="H1653" s="73"/>
      <c r="I1653" s="73"/>
      <c r="J1653" s="73"/>
      <c r="K1653" s="73"/>
      <c r="L1653" s="73"/>
      <c r="M1653" s="96" t="str">
        <f t="shared" si="25"/>
        <v/>
      </c>
    </row>
    <row r="1654" spans="1:13" x14ac:dyDescent="0.35">
      <c r="A1654" s="73">
        <v>1653</v>
      </c>
      <c r="B1654" s="73"/>
      <c r="C1654" s="73"/>
      <c r="D1654" s="73"/>
      <c r="E1654" s="73"/>
      <c r="F1654" s="73"/>
      <c r="G1654" s="73"/>
      <c r="H1654" s="73"/>
      <c r="I1654" s="73"/>
      <c r="J1654" s="73"/>
      <c r="K1654" s="73"/>
      <c r="L1654" s="73"/>
      <c r="M1654" s="96" t="str">
        <f t="shared" si="25"/>
        <v/>
      </c>
    </row>
    <row r="1655" spans="1:13" x14ac:dyDescent="0.35">
      <c r="A1655" s="73">
        <v>1654</v>
      </c>
      <c r="B1655" s="73" t="s">
        <v>307</v>
      </c>
      <c r="C1655" s="73"/>
      <c r="D1655" s="73"/>
      <c r="E1655" s="73"/>
      <c r="F1655" s="73"/>
      <c r="G1655" s="73"/>
      <c r="H1655" s="73"/>
      <c r="I1655" s="73"/>
      <c r="J1655" s="73"/>
      <c r="K1655" s="73"/>
      <c r="L1655" s="73"/>
      <c r="M1655" s="96" t="str">
        <f t="shared" si="25"/>
        <v/>
      </c>
    </row>
    <row r="1656" spans="1:13" x14ac:dyDescent="0.35">
      <c r="A1656" s="73">
        <v>1655</v>
      </c>
      <c r="B1656" s="73"/>
      <c r="C1656" s="73"/>
      <c r="D1656" s="73"/>
      <c r="E1656" s="73"/>
      <c r="F1656" s="73"/>
      <c r="G1656" s="73"/>
      <c r="H1656" s="73"/>
      <c r="I1656" s="73"/>
      <c r="J1656" s="73"/>
      <c r="K1656" s="73"/>
      <c r="L1656" s="73"/>
      <c r="M1656" s="96" t="str">
        <f t="shared" si="25"/>
        <v/>
      </c>
    </row>
    <row r="1657" spans="1:13" x14ac:dyDescent="0.35">
      <c r="A1657" s="73">
        <v>1656</v>
      </c>
      <c r="B1657" s="73"/>
      <c r="C1657" s="73"/>
      <c r="D1657" s="73"/>
      <c r="E1657" s="73"/>
      <c r="F1657" s="73"/>
      <c r="G1657" s="73"/>
      <c r="H1657" s="73"/>
      <c r="I1657" s="73"/>
      <c r="J1657" s="73"/>
      <c r="K1657" s="73"/>
      <c r="L1657" s="73"/>
      <c r="M1657" s="96" t="str">
        <f t="shared" si="25"/>
        <v/>
      </c>
    </row>
    <row r="1658" spans="1:13" x14ac:dyDescent="0.35">
      <c r="A1658" s="73">
        <v>1657</v>
      </c>
      <c r="B1658" s="73"/>
      <c r="C1658" s="73"/>
      <c r="D1658" s="73"/>
      <c r="E1658" s="73"/>
      <c r="F1658" s="73"/>
      <c r="G1658" s="73"/>
      <c r="H1658" s="73"/>
      <c r="I1658" s="73"/>
      <c r="J1658" s="73"/>
      <c r="K1658" s="73"/>
      <c r="L1658" s="73"/>
      <c r="M1658" s="96" t="str">
        <f t="shared" si="25"/>
        <v/>
      </c>
    </row>
    <row r="1659" spans="1:13" x14ac:dyDescent="0.35">
      <c r="A1659" s="73">
        <v>1658</v>
      </c>
      <c r="B1659" s="73"/>
      <c r="C1659" s="73"/>
      <c r="D1659" s="73"/>
      <c r="E1659" s="73"/>
      <c r="F1659" s="73"/>
      <c r="G1659" s="73"/>
      <c r="H1659" s="73"/>
      <c r="I1659" s="73"/>
      <c r="J1659" s="73"/>
      <c r="K1659" s="73"/>
      <c r="L1659" s="73"/>
      <c r="M1659" s="96" t="str">
        <f t="shared" si="25"/>
        <v/>
      </c>
    </row>
    <row r="1660" spans="1:13" x14ac:dyDescent="0.35">
      <c r="A1660" s="73">
        <v>1659</v>
      </c>
      <c r="B1660" s="73"/>
      <c r="C1660" s="73"/>
      <c r="D1660" s="73"/>
      <c r="E1660" s="73"/>
      <c r="F1660" s="73"/>
      <c r="G1660" s="73"/>
      <c r="H1660" s="73"/>
      <c r="I1660" s="73"/>
      <c r="J1660" s="73"/>
      <c r="K1660" s="73"/>
      <c r="L1660" s="73"/>
      <c r="M1660" s="96" t="str">
        <f t="shared" si="25"/>
        <v/>
      </c>
    </row>
    <row r="1661" spans="1:13" x14ac:dyDescent="0.35">
      <c r="A1661" s="73">
        <v>1660</v>
      </c>
      <c r="B1661" s="73"/>
      <c r="C1661" s="73"/>
      <c r="D1661" s="73"/>
      <c r="E1661" s="73"/>
      <c r="F1661" s="73"/>
      <c r="G1661" s="73"/>
      <c r="H1661" s="73"/>
      <c r="I1661" s="73"/>
      <c r="J1661" s="73"/>
      <c r="K1661" s="73"/>
      <c r="L1661" s="73"/>
      <c r="M1661" s="96" t="str">
        <f t="shared" si="25"/>
        <v/>
      </c>
    </row>
    <row r="1662" spans="1:13" x14ac:dyDescent="0.35">
      <c r="A1662" s="73">
        <v>1661</v>
      </c>
      <c r="B1662" s="73"/>
      <c r="C1662" s="73"/>
      <c r="D1662" s="73"/>
      <c r="E1662" s="73"/>
      <c r="F1662" s="73"/>
      <c r="G1662" s="73"/>
      <c r="H1662" s="73"/>
      <c r="I1662" s="73"/>
      <c r="J1662" s="73"/>
      <c r="K1662" s="73"/>
      <c r="L1662" s="73"/>
      <c r="M1662" s="96" t="str">
        <f t="shared" si="25"/>
        <v/>
      </c>
    </row>
    <row r="1663" spans="1:13" x14ac:dyDescent="0.35">
      <c r="A1663" s="73">
        <v>1662</v>
      </c>
      <c r="B1663" s="73"/>
      <c r="C1663" s="73"/>
      <c r="D1663" s="73"/>
      <c r="E1663" s="73"/>
      <c r="F1663" s="73"/>
      <c r="G1663" s="73"/>
      <c r="H1663" s="73"/>
      <c r="I1663" s="73"/>
      <c r="J1663" s="73"/>
      <c r="K1663" s="73"/>
      <c r="L1663" s="73"/>
      <c r="M1663" s="96" t="str">
        <f t="shared" si="25"/>
        <v/>
      </c>
    </row>
    <row r="1664" spans="1:13" x14ac:dyDescent="0.35">
      <c r="A1664" s="73">
        <v>1663</v>
      </c>
      <c r="B1664" s="73"/>
      <c r="C1664" s="73"/>
      <c r="D1664" s="73"/>
      <c r="E1664" s="73"/>
      <c r="F1664" s="73"/>
      <c r="G1664" s="73"/>
      <c r="H1664" s="73"/>
      <c r="I1664" s="73"/>
      <c r="J1664" s="73"/>
      <c r="K1664" s="73"/>
      <c r="L1664" s="73"/>
      <c r="M1664" s="96" t="str">
        <f t="shared" si="25"/>
        <v/>
      </c>
    </row>
    <row r="1665" spans="1:13" x14ac:dyDescent="0.35">
      <c r="A1665" s="73">
        <v>1664</v>
      </c>
      <c r="B1665" s="73" t="s">
        <v>308</v>
      </c>
      <c r="C1665" s="73"/>
      <c r="D1665" s="73"/>
      <c r="E1665" s="73"/>
      <c r="F1665" s="73"/>
      <c r="G1665" s="73"/>
      <c r="H1665" s="73"/>
      <c r="I1665" s="73"/>
      <c r="J1665" s="73"/>
      <c r="K1665" s="73"/>
      <c r="L1665" s="73"/>
      <c r="M1665" s="96" t="str">
        <f t="shared" si="25"/>
        <v/>
      </c>
    </row>
    <row r="1666" spans="1:13" x14ac:dyDescent="0.35">
      <c r="A1666" s="73">
        <v>1665</v>
      </c>
      <c r="B1666" s="73"/>
      <c r="C1666" s="73"/>
      <c r="D1666" s="73"/>
      <c r="E1666" s="73"/>
      <c r="F1666" s="73"/>
      <c r="G1666" s="73"/>
      <c r="H1666" s="73"/>
      <c r="I1666" s="73"/>
      <c r="J1666" s="73"/>
      <c r="K1666" s="73"/>
      <c r="L1666" s="73"/>
      <c r="M1666" s="96" t="str">
        <f t="shared" ref="M1666:M1729" si="26">IF(COUNTA($D1666:$J1666)&gt;0,"x","")</f>
        <v/>
      </c>
    </row>
    <row r="1667" spans="1:13" x14ac:dyDescent="0.35">
      <c r="A1667" s="73">
        <v>1666</v>
      </c>
      <c r="B1667" s="73"/>
      <c r="C1667" s="73"/>
      <c r="D1667" s="73"/>
      <c r="E1667" s="73"/>
      <c r="F1667" s="73"/>
      <c r="G1667" s="73"/>
      <c r="H1667" s="73"/>
      <c r="I1667" s="73"/>
      <c r="J1667" s="73"/>
      <c r="K1667" s="73"/>
      <c r="L1667" s="73"/>
      <c r="M1667" s="96" t="str">
        <f t="shared" si="26"/>
        <v/>
      </c>
    </row>
    <row r="1668" spans="1:13" x14ac:dyDescent="0.35">
      <c r="A1668" s="73">
        <v>1667</v>
      </c>
      <c r="B1668" s="73"/>
      <c r="C1668" s="73"/>
      <c r="D1668" s="73"/>
      <c r="E1668" s="73"/>
      <c r="F1668" s="73"/>
      <c r="G1668" s="73"/>
      <c r="H1668" s="73"/>
      <c r="I1668" s="73"/>
      <c r="J1668" s="73"/>
      <c r="K1668" s="73"/>
      <c r="L1668" s="73"/>
      <c r="M1668" s="96" t="str">
        <f t="shared" si="26"/>
        <v/>
      </c>
    </row>
    <row r="1669" spans="1:13" x14ac:dyDescent="0.35">
      <c r="A1669" s="73">
        <v>1668</v>
      </c>
      <c r="B1669" s="73"/>
      <c r="C1669" s="73"/>
      <c r="D1669" s="73"/>
      <c r="E1669" s="73"/>
      <c r="F1669" s="73"/>
      <c r="G1669" s="73"/>
      <c r="H1669" s="73"/>
      <c r="I1669" s="73"/>
      <c r="J1669" s="73"/>
      <c r="K1669" s="73"/>
      <c r="L1669" s="73"/>
      <c r="M1669" s="96" t="str">
        <f t="shared" si="26"/>
        <v/>
      </c>
    </row>
    <row r="1670" spans="1:13" x14ac:dyDescent="0.35">
      <c r="A1670" s="73">
        <v>1669</v>
      </c>
      <c r="B1670" s="73"/>
      <c r="C1670" s="73"/>
      <c r="D1670" s="73"/>
      <c r="E1670" s="73"/>
      <c r="F1670" s="73"/>
      <c r="G1670" s="73"/>
      <c r="H1670" s="73"/>
      <c r="I1670" s="73"/>
      <c r="J1670" s="73"/>
      <c r="K1670" s="73"/>
      <c r="L1670" s="73"/>
      <c r="M1670" s="96" t="str">
        <f t="shared" si="26"/>
        <v/>
      </c>
    </row>
    <row r="1671" spans="1:13" x14ac:dyDescent="0.35">
      <c r="A1671" s="73">
        <v>1670</v>
      </c>
      <c r="B1671" s="73" t="s">
        <v>309</v>
      </c>
      <c r="C1671" s="73" t="s">
        <v>133</v>
      </c>
      <c r="D1671" s="73"/>
      <c r="E1671" s="73"/>
      <c r="F1671" s="73"/>
      <c r="G1671" s="73"/>
      <c r="H1671" s="73"/>
      <c r="I1671" s="73"/>
      <c r="J1671" s="73"/>
      <c r="K1671" s="73"/>
      <c r="L1671" s="73"/>
      <c r="M1671" s="96" t="str">
        <f t="shared" si="26"/>
        <v/>
      </c>
    </row>
    <row r="1672" spans="1:13" x14ac:dyDescent="0.35">
      <c r="A1672" s="73">
        <v>1671</v>
      </c>
      <c r="B1672" s="73"/>
      <c r="C1672" s="73"/>
      <c r="D1672" s="73"/>
      <c r="E1672" s="73"/>
      <c r="F1672" s="73"/>
      <c r="G1672" s="73"/>
      <c r="H1672" s="73"/>
      <c r="I1672" s="73"/>
      <c r="J1672" s="73"/>
      <c r="K1672" s="73"/>
      <c r="L1672" s="73"/>
      <c r="M1672" s="96" t="str">
        <f t="shared" si="26"/>
        <v/>
      </c>
    </row>
    <row r="1673" spans="1:13" x14ac:dyDescent="0.35">
      <c r="A1673" s="73">
        <v>1672</v>
      </c>
      <c r="B1673" s="73" t="s">
        <v>310</v>
      </c>
      <c r="C1673" s="73" t="s">
        <v>133</v>
      </c>
      <c r="D1673" s="73"/>
      <c r="E1673" s="73"/>
      <c r="F1673" s="73"/>
      <c r="G1673" s="73"/>
      <c r="H1673" s="73"/>
      <c r="I1673" s="73"/>
      <c r="J1673" s="73"/>
      <c r="K1673" s="73"/>
      <c r="L1673" s="73"/>
      <c r="M1673" s="96" t="str">
        <f t="shared" si="26"/>
        <v/>
      </c>
    </row>
    <row r="1674" spans="1:13" x14ac:dyDescent="0.35">
      <c r="A1674" s="73">
        <v>1673</v>
      </c>
      <c r="B1674" s="73"/>
      <c r="C1674" s="73"/>
      <c r="D1674" s="73"/>
      <c r="E1674" s="73"/>
      <c r="F1674" s="73"/>
      <c r="G1674" s="73"/>
      <c r="H1674" s="73"/>
      <c r="I1674" s="73"/>
      <c r="J1674" s="73"/>
      <c r="K1674" s="73"/>
      <c r="L1674" s="73"/>
      <c r="M1674" s="96" t="str">
        <f t="shared" si="26"/>
        <v/>
      </c>
    </row>
    <row r="1675" spans="1:13" x14ac:dyDescent="0.35">
      <c r="A1675" s="73">
        <v>1674</v>
      </c>
      <c r="B1675" s="73"/>
      <c r="C1675" s="73"/>
      <c r="D1675" s="73"/>
      <c r="E1675" s="73"/>
      <c r="F1675" s="73"/>
      <c r="G1675" s="73"/>
      <c r="H1675" s="73"/>
      <c r="I1675" s="73"/>
      <c r="J1675" s="73"/>
      <c r="K1675" s="73"/>
      <c r="L1675" s="73"/>
      <c r="M1675" s="96" t="str">
        <f t="shared" si="26"/>
        <v/>
      </c>
    </row>
    <row r="1676" spans="1:13" x14ac:dyDescent="0.35">
      <c r="A1676" s="73">
        <v>1675</v>
      </c>
      <c r="B1676" s="73"/>
      <c r="C1676" s="73"/>
      <c r="D1676" s="73"/>
      <c r="E1676" s="73"/>
      <c r="F1676" s="73"/>
      <c r="G1676" s="73"/>
      <c r="H1676" s="73"/>
      <c r="I1676" s="73"/>
      <c r="J1676" s="73"/>
      <c r="K1676" s="73"/>
      <c r="L1676" s="73"/>
      <c r="M1676" s="96" t="str">
        <f t="shared" si="26"/>
        <v/>
      </c>
    </row>
    <row r="1677" spans="1:13" x14ac:dyDescent="0.35">
      <c r="A1677" s="73">
        <v>1676</v>
      </c>
      <c r="B1677" s="73" t="s">
        <v>311</v>
      </c>
      <c r="C1677" s="73" t="s">
        <v>752</v>
      </c>
      <c r="D1677" s="73" t="s">
        <v>18</v>
      </c>
      <c r="E1677" s="73"/>
      <c r="F1677" s="73"/>
      <c r="G1677" s="73" t="s">
        <v>18</v>
      </c>
      <c r="H1677" s="73" t="s">
        <v>18</v>
      </c>
      <c r="I1677" s="73"/>
      <c r="J1677" s="73"/>
      <c r="K1677" s="73" t="s">
        <v>796</v>
      </c>
      <c r="L1677" s="73" t="s">
        <v>129</v>
      </c>
      <c r="M1677" s="96" t="str">
        <f t="shared" si="26"/>
        <v>x</v>
      </c>
    </row>
    <row r="1678" spans="1:13" x14ac:dyDescent="0.35">
      <c r="A1678" s="73">
        <v>1677</v>
      </c>
      <c r="B1678" s="73"/>
      <c r="C1678" s="73"/>
      <c r="D1678" s="73"/>
      <c r="E1678" s="73"/>
      <c r="F1678" s="73"/>
      <c r="G1678" s="73"/>
      <c r="H1678" s="73"/>
      <c r="I1678" s="73"/>
      <c r="J1678" s="73"/>
      <c r="K1678" s="73"/>
      <c r="L1678" s="73"/>
      <c r="M1678" s="96" t="str">
        <f t="shared" si="26"/>
        <v/>
      </c>
    </row>
    <row r="1679" spans="1:13" x14ac:dyDescent="0.35">
      <c r="A1679" s="73">
        <v>1678</v>
      </c>
      <c r="B1679" s="73"/>
      <c r="C1679" s="73"/>
      <c r="D1679" s="73"/>
      <c r="E1679" s="73"/>
      <c r="F1679" s="73"/>
      <c r="G1679" s="73"/>
      <c r="H1679" s="73"/>
      <c r="I1679" s="73"/>
      <c r="J1679" s="73"/>
      <c r="K1679" s="73"/>
      <c r="L1679" s="73"/>
      <c r="M1679" s="96" t="str">
        <f t="shared" si="26"/>
        <v/>
      </c>
    </row>
    <row r="1680" spans="1:13" x14ac:dyDescent="0.35">
      <c r="A1680" s="73">
        <v>1679</v>
      </c>
      <c r="B1680" s="73"/>
      <c r="C1680" s="73"/>
      <c r="D1680" s="73"/>
      <c r="E1680" s="73"/>
      <c r="F1680" s="73"/>
      <c r="G1680" s="73"/>
      <c r="H1680" s="73"/>
      <c r="I1680" s="73"/>
      <c r="J1680" s="73"/>
      <c r="K1680" s="73"/>
      <c r="L1680" s="73"/>
      <c r="M1680" s="96" t="str">
        <f t="shared" si="26"/>
        <v/>
      </c>
    </row>
    <row r="1681" spans="1:13" x14ac:dyDescent="0.35">
      <c r="A1681" s="73">
        <v>1680</v>
      </c>
      <c r="B1681" s="73" t="s">
        <v>312</v>
      </c>
      <c r="C1681" s="73"/>
      <c r="D1681" s="73"/>
      <c r="E1681" s="73"/>
      <c r="F1681" s="73"/>
      <c r="G1681" s="73"/>
      <c r="H1681" s="73"/>
      <c r="I1681" s="73"/>
      <c r="J1681" s="73"/>
      <c r="K1681" s="73"/>
      <c r="L1681" s="73"/>
      <c r="M1681" s="96" t="str">
        <f t="shared" si="26"/>
        <v/>
      </c>
    </row>
    <row r="1682" spans="1:13" x14ac:dyDescent="0.35">
      <c r="A1682" s="73">
        <v>1681</v>
      </c>
      <c r="B1682" s="73"/>
      <c r="C1682" s="73"/>
      <c r="D1682" s="73"/>
      <c r="E1682" s="73"/>
      <c r="F1682" s="73"/>
      <c r="G1682" s="73"/>
      <c r="H1682" s="73"/>
      <c r="I1682" s="73"/>
      <c r="J1682" s="73"/>
      <c r="K1682" s="73"/>
      <c r="L1682" s="73"/>
      <c r="M1682" s="96" t="str">
        <f t="shared" si="26"/>
        <v/>
      </c>
    </row>
    <row r="1683" spans="1:13" x14ac:dyDescent="0.35">
      <c r="A1683" s="73">
        <v>1682</v>
      </c>
      <c r="B1683" s="73"/>
      <c r="C1683" s="73"/>
      <c r="D1683" s="73"/>
      <c r="E1683" s="73"/>
      <c r="F1683" s="73"/>
      <c r="G1683" s="73"/>
      <c r="H1683" s="73"/>
      <c r="I1683" s="73"/>
      <c r="J1683" s="73"/>
      <c r="K1683" s="73"/>
      <c r="L1683" s="73"/>
      <c r="M1683" s="96" t="str">
        <f t="shared" si="26"/>
        <v/>
      </c>
    </row>
    <row r="1684" spans="1:13" x14ac:dyDescent="0.35">
      <c r="A1684" s="73">
        <v>1683</v>
      </c>
      <c r="B1684" s="73"/>
      <c r="C1684" s="73"/>
      <c r="D1684" s="73"/>
      <c r="E1684" s="73"/>
      <c r="F1684" s="73"/>
      <c r="G1684" s="73"/>
      <c r="H1684" s="73"/>
      <c r="I1684" s="73"/>
      <c r="J1684" s="73"/>
      <c r="K1684" s="73"/>
      <c r="L1684" s="73"/>
      <c r="M1684" s="96" t="str">
        <f t="shared" si="26"/>
        <v/>
      </c>
    </row>
    <row r="1685" spans="1:13" x14ac:dyDescent="0.35">
      <c r="A1685" s="73">
        <v>1684</v>
      </c>
      <c r="B1685" s="73"/>
      <c r="C1685" s="73"/>
      <c r="D1685" s="73"/>
      <c r="E1685" s="73"/>
      <c r="F1685" s="73"/>
      <c r="G1685" s="73"/>
      <c r="H1685" s="73"/>
      <c r="I1685" s="73"/>
      <c r="J1685" s="73"/>
      <c r="K1685" s="73"/>
      <c r="L1685" s="73"/>
      <c r="M1685" s="96" t="str">
        <f t="shared" si="26"/>
        <v/>
      </c>
    </row>
    <row r="1686" spans="1:13" x14ac:dyDescent="0.35">
      <c r="A1686" s="73">
        <v>1685</v>
      </c>
      <c r="B1686" s="73"/>
      <c r="C1686" s="73"/>
      <c r="D1686" s="73"/>
      <c r="E1686" s="73"/>
      <c r="F1686" s="73"/>
      <c r="G1686" s="73"/>
      <c r="H1686" s="73"/>
      <c r="I1686" s="73"/>
      <c r="J1686" s="73"/>
      <c r="K1686" s="73"/>
      <c r="L1686" s="73"/>
      <c r="M1686" s="96" t="str">
        <f t="shared" si="26"/>
        <v/>
      </c>
    </row>
    <row r="1687" spans="1:13" x14ac:dyDescent="0.35">
      <c r="A1687" s="73">
        <v>1686</v>
      </c>
      <c r="B1687" s="73"/>
      <c r="C1687" s="73"/>
      <c r="D1687" s="73"/>
      <c r="E1687" s="73"/>
      <c r="F1687" s="73"/>
      <c r="G1687" s="73"/>
      <c r="H1687" s="73"/>
      <c r="I1687" s="73"/>
      <c r="J1687" s="73"/>
      <c r="K1687" s="73"/>
      <c r="L1687" s="73"/>
      <c r="M1687" s="96" t="str">
        <f t="shared" si="26"/>
        <v/>
      </c>
    </row>
    <row r="1688" spans="1:13" x14ac:dyDescent="0.35">
      <c r="A1688" s="73">
        <v>1687</v>
      </c>
      <c r="B1688" s="73" t="s">
        <v>313</v>
      </c>
      <c r="C1688" s="73"/>
      <c r="D1688" s="73"/>
      <c r="E1688" s="73"/>
      <c r="F1688" s="73"/>
      <c r="G1688" s="73"/>
      <c r="H1688" s="73"/>
      <c r="I1688" s="73"/>
      <c r="J1688" s="73"/>
      <c r="K1688" s="73"/>
      <c r="L1688" s="73"/>
      <c r="M1688" s="96" t="str">
        <f t="shared" si="26"/>
        <v/>
      </c>
    </row>
    <row r="1689" spans="1:13" x14ac:dyDescent="0.35">
      <c r="A1689" s="73">
        <v>1688</v>
      </c>
      <c r="B1689" s="73"/>
      <c r="C1689" s="73"/>
      <c r="D1689" s="73"/>
      <c r="E1689" s="73"/>
      <c r="F1689" s="73"/>
      <c r="G1689" s="73"/>
      <c r="H1689" s="73"/>
      <c r="I1689" s="73"/>
      <c r="J1689" s="73"/>
      <c r="K1689" s="73"/>
      <c r="L1689" s="73"/>
      <c r="M1689" s="96" t="str">
        <f t="shared" si="26"/>
        <v/>
      </c>
    </row>
    <row r="1690" spans="1:13" x14ac:dyDescent="0.35">
      <c r="A1690" s="73">
        <v>1689</v>
      </c>
      <c r="B1690" s="73"/>
      <c r="C1690" s="73"/>
      <c r="D1690" s="73"/>
      <c r="E1690" s="73"/>
      <c r="F1690" s="73"/>
      <c r="G1690" s="73"/>
      <c r="H1690" s="73"/>
      <c r="I1690" s="73"/>
      <c r="J1690" s="73"/>
      <c r="K1690" s="73"/>
      <c r="L1690" s="73"/>
      <c r="M1690" s="96" t="str">
        <f t="shared" si="26"/>
        <v/>
      </c>
    </row>
    <row r="1691" spans="1:13" x14ac:dyDescent="0.35">
      <c r="A1691" s="73">
        <v>1690</v>
      </c>
      <c r="B1691" s="73" t="s">
        <v>314</v>
      </c>
      <c r="C1691" s="73" t="s">
        <v>752</v>
      </c>
      <c r="D1691" s="73" t="s">
        <v>18</v>
      </c>
      <c r="E1691" s="73"/>
      <c r="F1691" s="73" t="s">
        <v>18</v>
      </c>
      <c r="G1691" s="73"/>
      <c r="H1691" s="73" t="s">
        <v>18</v>
      </c>
      <c r="I1691" s="73"/>
      <c r="J1691" s="73"/>
      <c r="K1691" s="73" t="s">
        <v>95</v>
      </c>
      <c r="L1691" s="73" t="s">
        <v>137</v>
      </c>
      <c r="M1691" s="96" t="str">
        <f t="shared" si="26"/>
        <v>x</v>
      </c>
    </row>
    <row r="1692" spans="1:13" x14ac:dyDescent="0.35">
      <c r="A1692" s="73">
        <v>1691</v>
      </c>
      <c r="B1692" s="73"/>
      <c r="C1692" s="73"/>
      <c r="D1692" s="73"/>
      <c r="E1692" s="73"/>
      <c r="F1692" s="73"/>
      <c r="G1692" s="73"/>
      <c r="H1692" s="73"/>
      <c r="I1692" s="73"/>
      <c r="J1692" s="73"/>
      <c r="K1692" s="73"/>
      <c r="L1692" s="73"/>
      <c r="M1692" s="96" t="str">
        <f t="shared" si="26"/>
        <v/>
      </c>
    </row>
    <row r="1693" spans="1:13" x14ac:dyDescent="0.35">
      <c r="A1693" s="73">
        <v>1692</v>
      </c>
      <c r="B1693" s="73"/>
      <c r="C1693" s="73"/>
      <c r="D1693" s="73"/>
      <c r="E1693" s="73"/>
      <c r="F1693" s="73"/>
      <c r="G1693" s="73"/>
      <c r="H1693" s="73"/>
      <c r="I1693" s="73"/>
      <c r="J1693" s="73"/>
      <c r="K1693" s="73"/>
      <c r="L1693" s="73"/>
      <c r="M1693" s="96" t="str">
        <f t="shared" si="26"/>
        <v/>
      </c>
    </row>
    <row r="1694" spans="1:13" x14ac:dyDescent="0.35">
      <c r="A1694" s="73">
        <v>1693</v>
      </c>
      <c r="B1694" s="73"/>
      <c r="C1694" s="73"/>
      <c r="D1694" s="73"/>
      <c r="E1694" s="73"/>
      <c r="F1694" s="73"/>
      <c r="G1694" s="73"/>
      <c r="H1694" s="73"/>
      <c r="I1694" s="73"/>
      <c r="J1694" s="73"/>
      <c r="K1694" s="73"/>
      <c r="L1694" s="73"/>
      <c r="M1694" s="96" t="str">
        <f t="shared" si="26"/>
        <v/>
      </c>
    </row>
    <row r="1695" spans="1:13" x14ac:dyDescent="0.35">
      <c r="A1695" s="73">
        <v>1694</v>
      </c>
      <c r="B1695" s="73"/>
      <c r="C1695" s="73"/>
      <c r="D1695" s="73"/>
      <c r="E1695" s="73"/>
      <c r="F1695" s="73"/>
      <c r="G1695" s="73"/>
      <c r="H1695" s="73"/>
      <c r="I1695" s="73"/>
      <c r="J1695" s="73"/>
      <c r="K1695" s="73"/>
      <c r="L1695" s="73"/>
      <c r="M1695" s="96" t="str">
        <f t="shared" si="26"/>
        <v/>
      </c>
    </row>
    <row r="1696" spans="1:13" x14ac:dyDescent="0.35">
      <c r="A1696" s="73">
        <v>1695</v>
      </c>
      <c r="B1696" s="73"/>
      <c r="C1696" s="73"/>
      <c r="D1696" s="73"/>
      <c r="E1696" s="73"/>
      <c r="F1696" s="73"/>
      <c r="G1696" s="73"/>
      <c r="H1696" s="73"/>
      <c r="I1696" s="73"/>
      <c r="J1696" s="73"/>
      <c r="K1696" s="73"/>
      <c r="L1696" s="73"/>
      <c r="M1696" s="96" t="str">
        <f t="shared" si="26"/>
        <v/>
      </c>
    </row>
    <row r="1697" spans="1:13" x14ac:dyDescent="0.35">
      <c r="A1697" s="73">
        <v>1696</v>
      </c>
      <c r="B1697" s="73"/>
      <c r="C1697" s="73"/>
      <c r="D1697" s="73"/>
      <c r="E1697" s="73"/>
      <c r="F1697" s="73"/>
      <c r="G1697" s="73"/>
      <c r="H1697" s="73"/>
      <c r="I1697" s="73"/>
      <c r="J1697" s="73"/>
      <c r="K1697" s="73"/>
      <c r="L1697" s="73"/>
      <c r="M1697" s="96" t="str">
        <f t="shared" si="26"/>
        <v/>
      </c>
    </row>
    <row r="1698" spans="1:13" x14ac:dyDescent="0.35">
      <c r="A1698" s="73">
        <v>1697</v>
      </c>
      <c r="B1698" s="73" t="s">
        <v>315</v>
      </c>
      <c r="C1698" s="73" t="s">
        <v>752</v>
      </c>
      <c r="D1698" s="73" t="s">
        <v>18</v>
      </c>
      <c r="E1698" s="73"/>
      <c r="F1698" s="73"/>
      <c r="G1698" s="73"/>
      <c r="H1698" s="73"/>
      <c r="I1698" s="73"/>
      <c r="J1698" s="73"/>
      <c r="K1698" s="73" t="s">
        <v>95</v>
      </c>
      <c r="L1698" s="73" t="s">
        <v>137</v>
      </c>
      <c r="M1698" s="96" t="str">
        <f t="shared" si="26"/>
        <v>x</v>
      </c>
    </row>
    <row r="1699" spans="1:13" x14ac:dyDescent="0.35">
      <c r="A1699" s="73">
        <v>1698</v>
      </c>
      <c r="B1699" s="73"/>
      <c r="C1699" s="73"/>
      <c r="D1699" s="73"/>
      <c r="E1699" s="73"/>
      <c r="F1699" s="73"/>
      <c r="G1699" s="73"/>
      <c r="H1699" s="73"/>
      <c r="I1699" s="73"/>
      <c r="J1699" s="73"/>
      <c r="K1699" s="73"/>
      <c r="L1699" s="73"/>
      <c r="M1699" s="96" t="str">
        <f t="shared" si="26"/>
        <v/>
      </c>
    </row>
    <row r="1700" spans="1:13" x14ac:dyDescent="0.35">
      <c r="A1700" s="73">
        <v>1699</v>
      </c>
      <c r="B1700" s="73" t="s">
        <v>316</v>
      </c>
      <c r="C1700" s="73"/>
      <c r="D1700" s="73"/>
      <c r="E1700" s="73"/>
      <c r="F1700" s="73"/>
      <c r="G1700" s="73"/>
      <c r="H1700" s="73"/>
      <c r="I1700" s="73"/>
      <c r="J1700" s="73"/>
      <c r="K1700" s="73"/>
      <c r="L1700" s="73"/>
      <c r="M1700" s="96" t="str">
        <f t="shared" si="26"/>
        <v/>
      </c>
    </row>
    <row r="1701" spans="1:13" x14ac:dyDescent="0.35">
      <c r="A1701" s="73">
        <v>1700</v>
      </c>
      <c r="B1701" s="73"/>
      <c r="C1701" s="73"/>
      <c r="D1701" s="73"/>
      <c r="E1701" s="73"/>
      <c r="F1701" s="73"/>
      <c r="G1701" s="73"/>
      <c r="H1701" s="73"/>
      <c r="I1701" s="73"/>
      <c r="J1701" s="73"/>
      <c r="K1701" s="73"/>
      <c r="L1701" s="73"/>
      <c r="M1701" s="96" t="str">
        <f t="shared" si="26"/>
        <v/>
      </c>
    </row>
    <row r="1702" spans="1:13" x14ac:dyDescent="0.35">
      <c r="A1702" s="73">
        <v>1701</v>
      </c>
      <c r="B1702" s="73"/>
      <c r="C1702" s="73"/>
      <c r="D1702" s="73"/>
      <c r="E1702" s="73"/>
      <c r="F1702" s="73"/>
      <c r="G1702" s="73"/>
      <c r="H1702" s="73"/>
      <c r="I1702" s="73"/>
      <c r="J1702" s="73"/>
      <c r="K1702" s="73"/>
      <c r="L1702" s="73"/>
      <c r="M1702" s="96" t="str">
        <f t="shared" si="26"/>
        <v/>
      </c>
    </row>
    <row r="1703" spans="1:13" x14ac:dyDescent="0.35">
      <c r="A1703" s="73">
        <v>1702</v>
      </c>
      <c r="B1703" s="73"/>
      <c r="C1703" s="73"/>
      <c r="D1703" s="73"/>
      <c r="E1703" s="73"/>
      <c r="F1703" s="73"/>
      <c r="G1703" s="73"/>
      <c r="H1703" s="73"/>
      <c r="I1703" s="73"/>
      <c r="J1703" s="73"/>
      <c r="K1703" s="73"/>
      <c r="L1703" s="73"/>
      <c r="M1703" s="96" t="str">
        <f t="shared" si="26"/>
        <v/>
      </c>
    </row>
    <row r="1704" spans="1:13" x14ac:dyDescent="0.35">
      <c r="A1704" s="73">
        <v>1703</v>
      </c>
      <c r="B1704" s="73"/>
      <c r="C1704" s="73"/>
      <c r="D1704" s="73"/>
      <c r="E1704" s="73"/>
      <c r="F1704" s="73"/>
      <c r="G1704" s="73"/>
      <c r="H1704" s="73"/>
      <c r="I1704" s="73"/>
      <c r="J1704" s="73"/>
      <c r="K1704" s="73"/>
      <c r="L1704" s="73"/>
      <c r="M1704" s="96" t="str">
        <f t="shared" si="26"/>
        <v/>
      </c>
    </row>
    <row r="1705" spans="1:13" x14ac:dyDescent="0.35">
      <c r="A1705" s="73">
        <v>1704</v>
      </c>
      <c r="B1705" s="73"/>
      <c r="C1705" s="73"/>
      <c r="D1705" s="73"/>
      <c r="E1705" s="73"/>
      <c r="F1705" s="73"/>
      <c r="G1705" s="73"/>
      <c r="H1705" s="73"/>
      <c r="I1705" s="73"/>
      <c r="J1705" s="73"/>
      <c r="K1705" s="73"/>
      <c r="L1705" s="73"/>
      <c r="M1705" s="96" t="str">
        <f t="shared" si="26"/>
        <v/>
      </c>
    </row>
    <row r="1706" spans="1:13" x14ac:dyDescent="0.35">
      <c r="A1706" s="73">
        <v>1705</v>
      </c>
      <c r="B1706" s="73"/>
      <c r="C1706" s="73"/>
      <c r="D1706" s="73"/>
      <c r="E1706" s="73"/>
      <c r="F1706" s="73"/>
      <c r="G1706" s="73"/>
      <c r="H1706" s="73"/>
      <c r="I1706" s="73"/>
      <c r="J1706" s="73"/>
      <c r="K1706" s="73"/>
      <c r="L1706" s="73"/>
      <c r="M1706" s="96" t="str">
        <f t="shared" si="26"/>
        <v/>
      </c>
    </row>
    <row r="1707" spans="1:13" x14ac:dyDescent="0.35">
      <c r="A1707" s="73">
        <v>1706</v>
      </c>
      <c r="B1707" s="73" t="s">
        <v>317</v>
      </c>
      <c r="C1707" s="73"/>
      <c r="D1707" s="73"/>
      <c r="E1707" s="73"/>
      <c r="F1707" s="73"/>
      <c r="G1707" s="73"/>
      <c r="H1707" s="73"/>
      <c r="I1707" s="73"/>
      <c r="J1707" s="73"/>
      <c r="K1707" s="73"/>
      <c r="L1707" s="73"/>
      <c r="M1707" s="96" t="str">
        <f t="shared" si="26"/>
        <v/>
      </c>
    </row>
    <row r="1708" spans="1:13" x14ac:dyDescent="0.35">
      <c r="A1708" s="73">
        <v>1707</v>
      </c>
      <c r="B1708" s="73"/>
      <c r="C1708" s="73"/>
      <c r="D1708" s="73"/>
      <c r="E1708" s="73"/>
      <c r="F1708" s="73"/>
      <c r="G1708" s="73"/>
      <c r="H1708" s="73"/>
      <c r="I1708" s="73"/>
      <c r="J1708" s="73"/>
      <c r="K1708" s="73"/>
      <c r="L1708" s="73"/>
      <c r="M1708" s="96" t="str">
        <f t="shared" si="26"/>
        <v/>
      </c>
    </row>
    <row r="1709" spans="1:13" x14ac:dyDescent="0.35">
      <c r="A1709" s="73">
        <v>1708</v>
      </c>
      <c r="B1709" s="73"/>
      <c r="C1709" s="73"/>
      <c r="D1709" s="73"/>
      <c r="E1709" s="73"/>
      <c r="F1709" s="73"/>
      <c r="G1709" s="73"/>
      <c r="H1709" s="73"/>
      <c r="I1709" s="73"/>
      <c r="J1709" s="73"/>
      <c r="K1709" s="73"/>
      <c r="L1709" s="73"/>
      <c r="M1709" s="96" t="str">
        <f t="shared" si="26"/>
        <v/>
      </c>
    </row>
    <row r="1710" spans="1:13" x14ac:dyDescent="0.35">
      <c r="A1710" s="73">
        <v>1709</v>
      </c>
      <c r="B1710" s="73"/>
      <c r="C1710" s="73"/>
      <c r="D1710" s="73"/>
      <c r="E1710" s="73"/>
      <c r="F1710" s="73"/>
      <c r="G1710" s="73"/>
      <c r="H1710" s="73"/>
      <c r="I1710" s="73"/>
      <c r="J1710" s="73"/>
      <c r="K1710" s="73"/>
      <c r="L1710" s="73"/>
      <c r="M1710" s="96" t="str">
        <f t="shared" si="26"/>
        <v/>
      </c>
    </row>
    <row r="1711" spans="1:13" x14ac:dyDescent="0.35">
      <c r="A1711" s="73">
        <v>1710</v>
      </c>
      <c r="B1711" s="73"/>
      <c r="C1711" s="73"/>
      <c r="D1711" s="73"/>
      <c r="E1711" s="73"/>
      <c r="F1711" s="73"/>
      <c r="G1711" s="73"/>
      <c r="H1711" s="73"/>
      <c r="I1711" s="73"/>
      <c r="J1711" s="73"/>
      <c r="K1711" s="73"/>
      <c r="L1711" s="73"/>
      <c r="M1711" s="96" t="str">
        <f t="shared" si="26"/>
        <v/>
      </c>
    </row>
    <row r="1712" spans="1:13" x14ac:dyDescent="0.35">
      <c r="A1712" s="73">
        <v>1711</v>
      </c>
      <c r="B1712" s="73"/>
      <c r="C1712" s="73"/>
      <c r="D1712" s="73"/>
      <c r="E1712" s="73"/>
      <c r="F1712" s="73"/>
      <c r="G1712" s="73"/>
      <c r="H1712" s="73"/>
      <c r="I1712" s="73"/>
      <c r="J1712" s="73"/>
      <c r="K1712" s="73"/>
      <c r="L1712" s="73"/>
      <c r="M1712" s="96" t="str">
        <f t="shared" si="26"/>
        <v/>
      </c>
    </row>
    <row r="1713" spans="1:13" x14ac:dyDescent="0.35">
      <c r="A1713" s="73">
        <v>1712</v>
      </c>
      <c r="B1713" s="73"/>
      <c r="C1713" s="73"/>
      <c r="D1713" s="73"/>
      <c r="E1713" s="73"/>
      <c r="F1713" s="73"/>
      <c r="G1713" s="73"/>
      <c r="H1713" s="73"/>
      <c r="I1713" s="73"/>
      <c r="J1713" s="73"/>
      <c r="K1713" s="73"/>
      <c r="L1713" s="73"/>
      <c r="M1713" s="96" t="str">
        <f t="shared" si="26"/>
        <v/>
      </c>
    </row>
    <row r="1714" spans="1:13" x14ac:dyDescent="0.35">
      <c r="A1714" s="73">
        <v>1713</v>
      </c>
      <c r="B1714" s="73" t="s">
        <v>318</v>
      </c>
      <c r="C1714" s="73" t="s">
        <v>752</v>
      </c>
      <c r="D1714" s="73" t="s">
        <v>18</v>
      </c>
      <c r="E1714" s="73"/>
      <c r="F1714" s="73" t="s">
        <v>18</v>
      </c>
      <c r="G1714" s="73"/>
      <c r="H1714" s="73" t="s">
        <v>18</v>
      </c>
      <c r="I1714" s="73"/>
      <c r="J1714" s="73"/>
      <c r="K1714" s="73" t="s">
        <v>98</v>
      </c>
      <c r="L1714" s="73" t="s">
        <v>129</v>
      </c>
      <c r="M1714" s="96" t="str">
        <f t="shared" si="26"/>
        <v>x</v>
      </c>
    </row>
    <row r="1715" spans="1:13" x14ac:dyDescent="0.35">
      <c r="A1715" s="73">
        <v>1714</v>
      </c>
      <c r="B1715" s="73"/>
      <c r="C1715" s="73"/>
      <c r="D1715" s="73"/>
      <c r="E1715" s="73"/>
      <c r="F1715" s="73"/>
      <c r="G1715" s="73"/>
      <c r="H1715" s="73"/>
      <c r="I1715" s="73"/>
      <c r="J1715" s="73"/>
      <c r="K1715" s="73"/>
      <c r="L1715" s="73"/>
      <c r="M1715" s="96" t="str">
        <f t="shared" si="26"/>
        <v/>
      </c>
    </row>
    <row r="1716" spans="1:13" x14ac:dyDescent="0.35">
      <c r="A1716" s="73">
        <v>1715</v>
      </c>
      <c r="B1716" s="73"/>
      <c r="C1716" s="73"/>
      <c r="D1716" s="73"/>
      <c r="E1716" s="73"/>
      <c r="F1716" s="73"/>
      <c r="G1716" s="73"/>
      <c r="H1716" s="73"/>
      <c r="I1716" s="73"/>
      <c r="J1716" s="73"/>
      <c r="K1716" s="73"/>
      <c r="L1716" s="73"/>
      <c r="M1716" s="96" t="str">
        <f t="shared" si="26"/>
        <v/>
      </c>
    </row>
    <row r="1717" spans="1:13" x14ac:dyDescent="0.35">
      <c r="A1717" s="73">
        <v>1716</v>
      </c>
      <c r="B1717" s="73"/>
      <c r="C1717" s="73"/>
      <c r="D1717" s="73"/>
      <c r="E1717" s="73"/>
      <c r="F1717" s="73"/>
      <c r="G1717" s="73"/>
      <c r="H1717" s="73"/>
      <c r="I1717" s="73"/>
      <c r="J1717" s="73"/>
      <c r="K1717" s="73"/>
      <c r="L1717" s="73"/>
      <c r="M1717" s="96" t="str">
        <f t="shared" si="26"/>
        <v/>
      </c>
    </row>
    <row r="1718" spans="1:13" x14ac:dyDescent="0.35">
      <c r="A1718" s="73">
        <v>1717</v>
      </c>
      <c r="B1718" s="73" t="s">
        <v>319</v>
      </c>
      <c r="C1718" s="73"/>
      <c r="D1718" s="73"/>
      <c r="E1718" s="73"/>
      <c r="F1718" s="73"/>
      <c r="G1718" s="73"/>
      <c r="H1718" s="73"/>
      <c r="I1718" s="73"/>
      <c r="J1718" s="73"/>
      <c r="K1718" s="73"/>
      <c r="L1718" s="73"/>
      <c r="M1718" s="96" t="str">
        <f t="shared" si="26"/>
        <v/>
      </c>
    </row>
    <row r="1719" spans="1:13" x14ac:dyDescent="0.35">
      <c r="A1719" s="73">
        <v>1718</v>
      </c>
      <c r="B1719" s="73"/>
      <c r="C1719" s="73"/>
      <c r="D1719" s="73"/>
      <c r="E1719" s="73"/>
      <c r="F1719" s="73"/>
      <c r="G1719" s="73"/>
      <c r="H1719" s="73"/>
      <c r="I1719" s="73"/>
      <c r="J1719" s="73"/>
      <c r="K1719" s="73"/>
      <c r="L1719" s="73"/>
      <c r="M1719" s="96" t="str">
        <f t="shared" si="26"/>
        <v/>
      </c>
    </row>
    <row r="1720" spans="1:13" x14ac:dyDescent="0.35">
      <c r="A1720" s="73">
        <v>1719</v>
      </c>
      <c r="B1720" s="73"/>
      <c r="C1720" s="73"/>
      <c r="D1720" s="73"/>
      <c r="E1720" s="73"/>
      <c r="F1720" s="73"/>
      <c r="G1720" s="73"/>
      <c r="H1720" s="73"/>
      <c r="I1720" s="73"/>
      <c r="J1720" s="73"/>
      <c r="K1720" s="73"/>
      <c r="L1720" s="73"/>
      <c r="M1720" s="96" t="str">
        <f t="shared" si="26"/>
        <v/>
      </c>
    </row>
    <row r="1721" spans="1:13" x14ac:dyDescent="0.35">
      <c r="A1721" s="73">
        <v>1720</v>
      </c>
      <c r="B1721" s="73"/>
      <c r="C1721" s="73"/>
      <c r="D1721" s="73"/>
      <c r="E1721" s="73"/>
      <c r="F1721" s="73"/>
      <c r="G1721" s="73"/>
      <c r="H1721" s="73"/>
      <c r="I1721" s="73"/>
      <c r="J1721" s="73"/>
      <c r="K1721" s="73"/>
      <c r="L1721" s="73"/>
      <c r="M1721" s="96" t="str">
        <f t="shared" si="26"/>
        <v/>
      </c>
    </row>
    <row r="1722" spans="1:13" x14ac:dyDescent="0.35">
      <c r="A1722" s="73">
        <v>1721</v>
      </c>
      <c r="B1722" s="73"/>
      <c r="C1722" s="73"/>
      <c r="D1722" s="73"/>
      <c r="E1722" s="73"/>
      <c r="F1722" s="73"/>
      <c r="G1722" s="73"/>
      <c r="H1722" s="73"/>
      <c r="I1722" s="73"/>
      <c r="J1722" s="73"/>
      <c r="K1722" s="73"/>
      <c r="L1722" s="73"/>
      <c r="M1722" s="96" t="str">
        <f t="shared" si="26"/>
        <v/>
      </c>
    </row>
    <row r="1723" spans="1:13" x14ac:dyDescent="0.35">
      <c r="A1723" s="73">
        <v>1722</v>
      </c>
      <c r="B1723" s="73"/>
      <c r="C1723" s="73"/>
      <c r="D1723" s="73"/>
      <c r="E1723" s="73"/>
      <c r="F1723" s="73"/>
      <c r="G1723" s="73"/>
      <c r="H1723" s="73"/>
      <c r="I1723" s="73"/>
      <c r="J1723" s="73"/>
      <c r="K1723" s="73"/>
      <c r="L1723" s="73"/>
      <c r="M1723" s="96" t="str">
        <f t="shared" si="26"/>
        <v/>
      </c>
    </row>
    <row r="1724" spans="1:13" x14ac:dyDescent="0.35">
      <c r="A1724" s="73">
        <v>1723</v>
      </c>
      <c r="B1724" s="73"/>
      <c r="C1724" s="73"/>
      <c r="D1724" s="73"/>
      <c r="E1724" s="73"/>
      <c r="F1724" s="73"/>
      <c r="G1724" s="73"/>
      <c r="H1724" s="73"/>
      <c r="I1724" s="73"/>
      <c r="J1724" s="73"/>
      <c r="K1724" s="73"/>
      <c r="L1724" s="73"/>
      <c r="M1724" s="96" t="str">
        <f t="shared" si="26"/>
        <v/>
      </c>
    </row>
    <row r="1725" spans="1:13" x14ac:dyDescent="0.35">
      <c r="A1725" s="73">
        <v>1724</v>
      </c>
      <c r="B1725" s="73"/>
      <c r="C1725" s="73"/>
      <c r="D1725" s="73"/>
      <c r="E1725" s="73"/>
      <c r="F1725" s="73"/>
      <c r="G1725" s="73"/>
      <c r="H1725" s="73"/>
      <c r="I1725" s="73"/>
      <c r="J1725" s="73"/>
      <c r="K1725" s="73"/>
      <c r="L1725" s="73"/>
      <c r="M1725" s="96" t="str">
        <f t="shared" si="26"/>
        <v/>
      </c>
    </row>
    <row r="1726" spans="1:13" x14ac:dyDescent="0.35">
      <c r="A1726" s="73">
        <v>1725</v>
      </c>
      <c r="B1726" s="73"/>
      <c r="C1726" s="73"/>
      <c r="D1726" s="73"/>
      <c r="E1726" s="73"/>
      <c r="F1726" s="73"/>
      <c r="G1726" s="73"/>
      <c r="H1726" s="73"/>
      <c r="I1726" s="73"/>
      <c r="J1726" s="73"/>
      <c r="K1726" s="73"/>
      <c r="L1726" s="73"/>
      <c r="M1726" s="96" t="str">
        <f t="shared" si="26"/>
        <v/>
      </c>
    </row>
    <row r="1727" spans="1:13" x14ac:dyDescent="0.35">
      <c r="A1727" s="73">
        <v>1726</v>
      </c>
      <c r="B1727" s="73"/>
      <c r="C1727" s="73"/>
      <c r="D1727" s="73"/>
      <c r="E1727" s="73"/>
      <c r="F1727" s="73"/>
      <c r="G1727" s="73"/>
      <c r="H1727" s="73"/>
      <c r="I1727" s="73"/>
      <c r="J1727" s="73"/>
      <c r="K1727" s="73"/>
      <c r="L1727" s="73"/>
      <c r="M1727" s="96" t="str">
        <f t="shared" si="26"/>
        <v/>
      </c>
    </row>
    <row r="1728" spans="1:13" x14ac:dyDescent="0.35">
      <c r="A1728" s="73">
        <v>1727</v>
      </c>
      <c r="B1728" s="73"/>
      <c r="C1728" s="73"/>
      <c r="D1728" s="73"/>
      <c r="E1728" s="73"/>
      <c r="F1728" s="73"/>
      <c r="G1728" s="73"/>
      <c r="H1728" s="73"/>
      <c r="I1728" s="73"/>
      <c r="J1728" s="73"/>
      <c r="K1728" s="73"/>
      <c r="L1728" s="73"/>
      <c r="M1728" s="96" t="str">
        <f t="shared" si="26"/>
        <v/>
      </c>
    </row>
    <row r="1729" spans="1:13" x14ac:dyDescent="0.35">
      <c r="A1729" s="73">
        <v>1728</v>
      </c>
      <c r="B1729" s="73"/>
      <c r="C1729" s="73"/>
      <c r="D1729" s="73"/>
      <c r="E1729" s="73"/>
      <c r="F1729" s="73"/>
      <c r="G1729" s="73"/>
      <c r="H1729" s="73"/>
      <c r="I1729" s="73"/>
      <c r="J1729" s="73"/>
      <c r="K1729" s="73"/>
      <c r="L1729" s="73"/>
      <c r="M1729" s="96" t="str">
        <f t="shared" si="26"/>
        <v/>
      </c>
    </row>
    <row r="1730" spans="1:13" x14ac:dyDescent="0.35">
      <c r="A1730" s="73">
        <v>1729</v>
      </c>
      <c r="B1730" s="73"/>
      <c r="C1730" s="73"/>
      <c r="D1730" s="73"/>
      <c r="E1730" s="73"/>
      <c r="F1730" s="73"/>
      <c r="G1730" s="73"/>
      <c r="H1730" s="73"/>
      <c r="I1730" s="73"/>
      <c r="J1730" s="73"/>
      <c r="K1730" s="73"/>
      <c r="L1730" s="73"/>
      <c r="M1730" s="96" t="str">
        <f t="shared" ref="M1730:M1793" si="27">IF(COUNTA($D1730:$J1730)&gt;0,"x","")</f>
        <v/>
      </c>
    </row>
    <row r="1731" spans="1:13" x14ac:dyDescent="0.35">
      <c r="A1731" s="73">
        <v>1730</v>
      </c>
      <c r="B1731" s="73"/>
      <c r="C1731" s="73"/>
      <c r="D1731" s="73"/>
      <c r="E1731" s="73"/>
      <c r="F1731" s="73"/>
      <c r="G1731" s="73"/>
      <c r="H1731" s="73"/>
      <c r="I1731" s="73"/>
      <c r="J1731" s="73"/>
      <c r="K1731" s="73"/>
      <c r="L1731" s="73"/>
      <c r="M1731" s="96" t="str">
        <f t="shared" si="27"/>
        <v/>
      </c>
    </row>
    <row r="1732" spans="1:13" x14ac:dyDescent="0.35">
      <c r="A1732" s="73">
        <v>1731</v>
      </c>
      <c r="B1732" s="73"/>
      <c r="C1732" s="73"/>
      <c r="D1732" s="73"/>
      <c r="E1732" s="73"/>
      <c r="F1732" s="73"/>
      <c r="G1732" s="73"/>
      <c r="H1732" s="73"/>
      <c r="I1732" s="73"/>
      <c r="J1732" s="73"/>
      <c r="K1732" s="73"/>
      <c r="L1732" s="73"/>
      <c r="M1732" s="96" t="str">
        <f t="shared" si="27"/>
        <v/>
      </c>
    </row>
    <row r="1733" spans="1:13" x14ac:dyDescent="0.35">
      <c r="A1733" s="73">
        <v>1732</v>
      </c>
      <c r="B1733" s="73"/>
      <c r="C1733" s="73"/>
      <c r="D1733" s="73"/>
      <c r="E1733" s="73"/>
      <c r="F1733" s="73"/>
      <c r="G1733" s="73"/>
      <c r="H1733" s="73"/>
      <c r="I1733" s="73"/>
      <c r="J1733" s="73"/>
      <c r="K1733" s="73"/>
      <c r="L1733" s="73"/>
      <c r="M1733" s="96" t="str">
        <f t="shared" si="27"/>
        <v/>
      </c>
    </row>
    <row r="1734" spans="1:13" x14ac:dyDescent="0.35">
      <c r="A1734" s="73">
        <v>1733</v>
      </c>
      <c r="B1734" s="73"/>
      <c r="C1734" s="73"/>
      <c r="D1734" s="73"/>
      <c r="E1734" s="73"/>
      <c r="F1734" s="73"/>
      <c r="G1734" s="73"/>
      <c r="H1734" s="73"/>
      <c r="I1734" s="73"/>
      <c r="J1734" s="73"/>
      <c r="K1734" s="73"/>
      <c r="L1734" s="73"/>
      <c r="M1734" s="96" t="str">
        <f t="shared" si="27"/>
        <v/>
      </c>
    </row>
    <row r="1735" spans="1:13" x14ac:dyDescent="0.35">
      <c r="A1735" s="73">
        <v>1734</v>
      </c>
      <c r="B1735" s="73" t="s">
        <v>320</v>
      </c>
      <c r="C1735" s="73"/>
      <c r="D1735" s="73"/>
      <c r="E1735" s="73"/>
      <c r="F1735" s="73"/>
      <c r="G1735" s="73"/>
      <c r="H1735" s="73"/>
      <c r="I1735" s="73"/>
      <c r="J1735" s="73"/>
      <c r="K1735" s="73"/>
      <c r="L1735" s="73"/>
      <c r="M1735" s="96" t="str">
        <f t="shared" si="27"/>
        <v/>
      </c>
    </row>
    <row r="1736" spans="1:13" x14ac:dyDescent="0.35">
      <c r="A1736" s="73">
        <v>1735</v>
      </c>
      <c r="B1736" s="73"/>
      <c r="C1736" s="73"/>
      <c r="D1736" s="73"/>
      <c r="E1736" s="73"/>
      <c r="F1736" s="73"/>
      <c r="G1736" s="73"/>
      <c r="H1736" s="73"/>
      <c r="I1736" s="73"/>
      <c r="J1736" s="73"/>
      <c r="K1736" s="73"/>
      <c r="L1736" s="73"/>
      <c r="M1736" s="96" t="str">
        <f t="shared" si="27"/>
        <v/>
      </c>
    </row>
    <row r="1737" spans="1:13" x14ac:dyDescent="0.35">
      <c r="A1737" s="73">
        <v>1736</v>
      </c>
      <c r="B1737" s="73"/>
      <c r="C1737" s="73"/>
      <c r="D1737" s="73"/>
      <c r="E1737" s="73"/>
      <c r="F1737" s="73"/>
      <c r="G1737" s="73"/>
      <c r="H1737" s="73"/>
      <c r="I1737" s="73"/>
      <c r="J1737" s="73"/>
      <c r="K1737" s="73"/>
      <c r="L1737" s="73"/>
      <c r="M1737" s="96" t="str">
        <f t="shared" si="27"/>
        <v/>
      </c>
    </row>
    <row r="1738" spans="1:13" x14ac:dyDescent="0.35">
      <c r="A1738" s="73">
        <v>1737</v>
      </c>
      <c r="B1738" s="73"/>
      <c r="C1738" s="73"/>
      <c r="D1738" s="73"/>
      <c r="E1738" s="73"/>
      <c r="F1738" s="73"/>
      <c r="G1738" s="73"/>
      <c r="H1738" s="73"/>
      <c r="I1738" s="73"/>
      <c r="J1738" s="73"/>
      <c r="K1738" s="73"/>
      <c r="L1738" s="73"/>
      <c r="M1738" s="96" t="str">
        <f t="shared" si="27"/>
        <v/>
      </c>
    </row>
    <row r="1739" spans="1:13" x14ac:dyDescent="0.35">
      <c r="A1739" s="73">
        <v>1738</v>
      </c>
      <c r="B1739" s="73"/>
      <c r="C1739" s="73"/>
      <c r="D1739" s="73"/>
      <c r="E1739" s="73"/>
      <c r="F1739" s="73"/>
      <c r="G1739" s="73"/>
      <c r="H1739" s="73"/>
      <c r="I1739" s="73"/>
      <c r="J1739" s="73"/>
      <c r="K1739" s="73"/>
      <c r="L1739" s="73"/>
      <c r="M1739" s="96" t="str">
        <f t="shared" si="27"/>
        <v/>
      </c>
    </row>
    <row r="1740" spans="1:13" x14ac:dyDescent="0.35">
      <c r="A1740" s="73">
        <v>1739</v>
      </c>
      <c r="B1740" s="73"/>
      <c r="C1740" s="73"/>
      <c r="D1740" s="73"/>
      <c r="E1740" s="73"/>
      <c r="F1740" s="73"/>
      <c r="G1740" s="73"/>
      <c r="H1740" s="73"/>
      <c r="I1740" s="73"/>
      <c r="J1740" s="73"/>
      <c r="K1740" s="73"/>
      <c r="L1740" s="73"/>
      <c r="M1740" s="96" t="str">
        <f t="shared" si="27"/>
        <v/>
      </c>
    </row>
    <row r="1741" spans="1:13" x14ac:dyDescent="0.35">
      <c r="A1741" s="73">
        <v>1740</v>
      </c>
      <c r="B1741" s="73" t="s">
        <v>321</v>
      </c>
      <c r="C1741" s="73"/>
      <c r="D1741" s="73"/>
      <c r="E1741" s="73"/>
      <c r="F1741" s="73"/>
      <c r="G1741" s="73"/>
      <c r="H1741" s="73"/>
      <c r="I1741" s="73"/>
      <c r="J1741" s="73"/>
      <c r="K1741" s="73"/>
      <c r="L1741" s="73"/>
      <c r="M1741" s="96" t="str">
        <f t="shared" si="27"/>
        <v/>
      </c>
    </row>
    <row r="1742" spans="1:13" x14ac:dyDescent="0.35">
      <c r="A1742" s="73">
        <v>1741</v>
      </c>
      <c r="B1742" s="73"/>
      <c r="C1742" s="73"/>
      <c r="D1742" s="73"/>
      <c r="E1742" s="73"/>
      <c r="F1742" s="73"/>
      <c r="G1742" s="73"/>
      <c r="H1742" s="73"/>
      <c r="I1742" s="73"/>
      <c r="J1742" s="73"/>
      <c r="K1742" s="73"/>
      <c r="L1742" s="73"/>
      <c r="M1742" s="96" t="str">
        <f t="shared" si="27"/>
        <v/>
      </c>
    </row>
    <row r="1743" spans="1:13" x14ac:dyDescent="0.35">
      <c r="A1743" s="73">
        <v>1742</v>
      </c>
      <c r="B1743" s="73" t="s">
        <v>322</v>
      </c>
      <c r="C1743" s="73" t="s">
        <v>752</v>
      </c>
      <c r="D1743" s="73" t="s">
        <v>18</v>
      </c>
      <c r="E1743" s="73" t="s">
        <v>18</v>
      </c>
      <c r="F1743" s="73"/>
      <c r="G1743" s="73"/>
      <c r="H1743" s="73" t="s">
        <v>18</v>
      </c>
      <c r="I1743" s="73"/>
      <c r="J1743" s="73"/>
      <c r="K1743" s="73" t="s">
        <v>97</v>
      </c>
      <c r="L1743" s="73" t="s">
        <v>129</v>
      </c>
      <c r="M1743" s="96" t="str">
        <f t="shared" si="27"/>
        <v>x</v>
      </c>
    </row>
    <row r="1744" spans="1:13" x14ac:dyDescent="0.35">
      <c r="A1744" s="73">
        <v>1743</v>
      </c>
      <c r="B1744" s="73"/>
      <c r="C1744" s="73"/>
      <c r="D1744" s="73"/>
      <c r="E1744" s="73"/>
      <c r="F1744" s="73"/>
      <c r="G1744" s="73"/>
      <c r="H1744" s="73"/>
      <c r="I1744" s="73"/>
      <c r="J1744" s="73"/>
      <c r="K1744" s="73"/>
      <c r="L1744" s="73"/>
      <c r="M1744" s="96" t="str">
        <f t="shared" si="27"/>
        <v/>
      </c>
    </row>
    <row r="1745" spans="1:13" x14ac:dyDescent="0.35">
      <c r="A1745" s="73">
        <v>1744</v>
      </c>
      <c r="B1745" s="73"/>
      <c r="C1745" s="73"/>
      <c r="D1745" s="73"/>
      <c r="E1745" s="73"/>
      <c r="F1745" s="73"/>
      <c r="G1745" s="73"/>
      <c r="H1745" s="73"/>
      <c r="I1745" s="73"/>
      <c r="J1745" s="73"/>
      <c r="K1745" s="73"/>
      <c r="L1745" s="73"/>
      <c r="M1745" s="96" t="str">
        <f t="shared" si="27"/>
        <v/>
      </c>
    </row>
    <row r="1746" spans="1:13" x14ac:dyDescent="0.35">
      <c r="A1746" s="73">
        <v>1745</v>
      </c>
      <c r="B1746" s="73" t="s">
        <v>323</v>
      </c>
      <c r="C1746" s="73" t="s">
        <v>752</v>
      </c>
      <c r="D1746" s="73" t="s">
        <v>18</v>
      </c>
      <c r="E1746" s="73"/>
      <c r="F1746" s="73"/>
      <c r="G1746" s="73"/>
      <c r="H1746" s="73"/>
      <c r="I1746" s="73"/>
      <c r="J1746" s="73"/>
      <c r="K1746" s="73" t="s">
        <v>95</v>
      </c>
      <c r="L1746" s="73" t="s">
        <v>129</v>
      </c>
      <c r="M1746" s="96" t="str">
        <f t="shared" si="27"/>
        <v>x</v>
      </c>
    </row>
    <row r="1747" spans="1:13" x14ac:dyDescent="0.35">
      <c r="A1747" s="73">
        <v>1746</v>
      </c>
      <c r="B1747" s="73" t="s">
        <v>324</v>
      </c>
      <c r="C1747" s="73" t="s">
        <v>752</v>
      </c>
      <c r="D1747" s="73" t="s">
        <v>18</v>
      </c>
      <c r="E1747" s="73"/>
      <c r="F1747" s="73"/>
      <c r="G1747" s="73"/>
      <c r="H1747" s="73" t="s">
        <v>18</v>
      </c>
      <c r="I1747" s="73"/>
      <c r="J1747" s="73"/>
      <c r="K1747" s="73" t="s">
        <v>92</v>
      </c>
      <c r="L1747" s="73" t="s">
        <v>129</v>
      </c>
      <c r="M1747" s="96" t="str">
        <f t="shared" si="27"/>
        <v>x</v>
      </c>
    </row>
    <row r="1748" spans="1:13" x14ac:dyDescent="0.35">
      <c r="A1748" s="73">
        <v>1747</v>
      </c>
      <c r="B1748" s="73"/>
      <c r="C1748" s="73"/>
      <c r="D1748" s="73"/>
      <c r="E1748" s="73"/>
      <c r="F1748" s="73"/>
      <c r="G1748" s="73"/>
      <c r="H1748" s="73"/>
      <c r="I1748" s="73"/>
      <c r="J1748" s="73"/>
      <c r="K1748" s="73"/>
      <c r="L1748" s="73"/>
      <c r="M1748" s="96" t="str">
        <f t="shared" si="27"/>
        <v/>
      </c>
    </row>
    <row r="1749" spans="1:13" x14ac:dyDescent="0.35">
      <c r="A1749" s="73">
        <v>1748</v>
      </c>
      <c r="B1749" s="73" t="s">
        <v>746</v>
      </c>
      <c r="C1749" s="73" t="s">
        <v>752</v>
      </c>
      <c r="D1749" s="73"/>
      <c r="E1749" s="73"/>
      <c r="F1749" s="73"/>
      <c r="G1749" s="73"/>
      <c r="H1749" s="73"/>
      <c r="I1749" s="73"/>
      <c r="J1749" s="73"/>
      <c r="K1749" s="73"/>
      <c r="L1749" s="73"/>
      <c r="M1749" s="96" t="str">
        <f t="shared" si="27"/>
        <v/>
      </c>
    </row>
    <row r="1750" spans="1:13" x14ac:dyDescent="0.35">
      <c r="A1750" s="73">
        <v>1749</v>
      </c>
      <c r="B1750" s="73"/>
      <c r="C1750" s="73"/>
      <c r="D1750" s="73"/>
      <c r="E1750" s="73"/>
      <c r="F1750" s="73"/>
      <c r="G1750" s="73"/>
      <c r="H1750" s="73"/>
      <c r="I1750" s="73"/>
      <c r="J1750" s="73"/>
      <c r="K1750" s="73"/>
      <c r="L1750" s="73"/>
      <c r="M1750" s="96" t="str">
        <f t="shared" si="27"/>
        <v/>
      </c>
    </row>
    <row r="1751" spans="1:13" x14ac:dyDescent="0.35">
      <c r="A1751" s="73">
        <v>1750</v>
      </c>
      <c r="B1751" s="73"/>
      <c r="C1751" s="73"/>
      <c r="D1751" s="73"/>
      <c r="E1751" s="73"/>
      <c r="F1751" s="73"/>
      <c r="G1751" s="73"/>
      <c r="H1751" s="73"/>
      <c r="I1751" s="73"/>
      <c r="J1751" s="73"/>
      <c r="K1751" s="73"/>
      <c r="L1751" s="73"/>
      <c r="M1751" s="96" t="str">
        <f t="shared" si="27"/>
        <v/>
      </c>
    </row>
    <row r="1752" spans="1:13" x14ac:dyDescent="0.35">
      <c r="A1752" s="73">
        <v>1751</v>
      </c>
      <c r="B1752" s="73"/>
      <c r="C1752" s="73"/>
      <c r="D1752" s="73"/>
      <c r="E1752" s="73"/>
      <c r="F1752" s="73"/>
      <c r="G1752" s="73"/>
      <c r="H1752" s="73"/>
      <c r="I1752" s="73"/>
      <c r="J1752" s="73"/>
      <c r="K1752" s="73"/>
      <c r="L1752" s="73"/>
      <c r="M1752" s="96" t="str">
        <f t="shared" si="27"/>
        <v/>
      </c>
    </row>
    <row r="1753" spans="1:13" x14ac:dyDescent="0.35">
      <c r="A1753" s="73">
        <v>1752</v>
      </c>
      <c r="B1753" s="73" t="s">
        <v>325</v>
      </c>
      <c r="C1753" s="73"/>
      <c r="D1753" s="73"/>
      <c r="E1753" s="73"/>
      <c r="F1753" s="73"/>
      <c r="G1753" s="73"/>
      <c r="H1753" s="73"/>
      <c r="I1753" s="73"/>
      <c r="J1753" s="73"/>
      <c r="K1753" s="73"/>
      <c r="L1753" s="73"/>
      <c r="M1753" s="96" t="str">
        <f t="shared" si="27"/>
        <v/>
      </c>
    </row>
    <row r="1754" spans="1:13" x14ac:dyDescent="0.35">
      <c r="A1754" s="73">
        <v>1753</v>
      </c>
      <c r="B1754" s="73"/>
      <c r="C1754" s="73"/>
      <c r="D1754" s="73"/>
      <c r="E1754" s="73"/>
      <c r="F1754" s="73"/>
      <c r="G1754" s="73"/>
      <c r="H1754" s="73"/>
      <c r="I1754" s="73"/>
      <c r="J1754" s="73"/>
      <c r="K1754" s="73"/>
      <c r="L1754" s="73"/>
      <c r="M1754" s="96" t="str">
        <f t="shared" si="27"/>
        <v/>
      </c>
    </row>
    <row r="1755" spans="1:13" x14ac:dyDescent="0.35">
      <c r="A1755" s="73">
        <v>1754</v>
      </c>
      <c r="B1755" s="73"/>
      <c r="C1755" s="73"/>
      <c r="D1755" s="73"/>
      <c r="E1755" s="73"/>
      <c r="F1755" s="73"/>
      <c r="G1755" s="73"/>
      <c r="H1755" s="73"/>
      <c r="I1755" s="73"/>
      <c r="J1755" s="73"/>
      <c r="K1755" s="73"/>
      <c r="L1755" s="73"/>
      <c r="M1755" s="96" t="str">
        <f t="shared" si="27"/>
        <v/>
      </c>
    </row>
    <row r="1756" spans="1:13" x14ac:dyDescent="0.35">
      <c r="A1756" s="73">
        <v>1755</v>
      </c>
      <c r="B1756" s="73"/>
      <c r="C1756" s="73"/>
      <c r="D1756" s="73"/>
      <c r="E1756" s="73"/>
      <c r="F1756" s="73"/>
      <c r="G1756" s="73"/>
      <c r="H1756" s="73"/>
      <c r="I1756" s="73"/>
      <c r="J1756" s="73"/>
      <c r="K1756" s="73"/>
      <c r="L1756" s="73"/>
      <c r="M1756" s="96" t="str">
        <f t="shared" si="27"/>
        <v/>
      </c>
    </row>
    <row r="1757" spans="1:13" x14ac:dyDescent="0.35">
      <c r="A1757" s="73">
        <v>1756</v>
      </c>
      <c r="B1757" s="73"/>
      <c r="C1757" s="73"/>
      <c r="D1757" s="73"/>
      <c r="E1757" s="73"/>
      <c r="F1757" s="73"/>
      <c r="G1757" s="73"/>
      <c r="H1757" s="73"/>
      <c r="I1757" s="73"/>
      <c r="J1757" s="73"/>
      <c r="K1757" s="73"/>
      <c r="L1757" s="73"/>
      <c r="M1757" s="96" t="str">
        <f t="shared" si="27"/>
        <v/>
      </c>
    </row>
    <row r="1758" spans="1:13" x14ac:dyDescent="0.35">
      <c r="A1758" s="73">
        <v>1757</v>
      </c>
      <c r="B1758" s="73"/>
      <c r="C1758" s="73"/>
      <c r="D1758" s="73"/>
      <c r="E1758" s="73"/>
      <c r="F1758" s="73"/>
      <c r="G1758" s="73"/>
      <c r="H1758" s="73"/>
      <c r="I1758" s="73"/>
      <c r="J1758" s="73"/>
      <c r="K1758" s="73"/>
      <c r="L1758" s="73"/>
      <c r="M1758" s="96" t="str">
        <f t="shared" si="27"/>
        <v/>
      </c>
    </row>
    <row r="1759" spans="1:13" x14ac:dyDescent="0.35">
      <c r="A1759" s="73">
        <v>1758</v>
      </c>
      <c r="B1759" s="73"/>
      <c r="C1759" s="73"/>
      <c r="D1759" s="73"/>
      <c r="E1759" s="73"/>
      <c r="F1759" s="73"/>
      <c r="G1759" s="73"/>
      <c r="H1759" s="73"/>
      <c r="I1759" s="73"/>
      <c r="J1759" s="73"/>
      <c r="K1759" s="73"/>
      <c r="L1759" s="73"/>
      <c r="M1759" s="96" t="str">
        <f t="shared" si="27"/>
        <v/>
      </c>
    </row>
    <row r="1760" spans="1:13" x14ac:dyDescent="0.35">
      <c r="A1760" s="73">
        <v>1759</v>
      </c>
      <c r="B1760" s="73"/>
      <c r="C1760" s="73"/>
      <c r="D1760" s="73"/>
      <c r="E1760" s="73"/>
      <c r="F1760" s="73"/>
      <c r="G1760" s="73"/>
      <c r="H1760" s="73"/>
      <c r="I1760" s="73"/>
      <c r="J1760" s="73"/>
      <c r="K1760" s="73"/>
      <c r="L1760" s="73"/>
      <c r="M1760" s="96" t="str">
        <f t="shared" si="27"/>
        <v/>
      </c>
    </row>
    <row r="1761" spans="1:13" x14ac:dyDescent="0.35">
      <c r="A1761" s="73">
        <v>1760</v>
      </c>
      <c r="B1761" s="73"/>
      <c r="C1761" s="73"/>
      <c r="D1761" s="73"/>
      <c r="E1761" s="73"/>
      <c r="F1761" s="73"/>
      <c r="G1761" s="73"/>
      <c r="H1761" s="73"/>
      <c r="I1761" s="73"/>
      <c r="J1761" s="73"/>
      <c r="K1761" s="73"/>
      <c r="L1761" s="73"/>
      <c r="M1761" s="96" t="str">
        <f t="shared" si="27"/>
        <v/>
      </c>
    </row>
    <row r="1762" spans="1:13" x14ac:dyDescent="0.35">
      <c r="A1762" s="73">
        <v>1761</v>
      </c>
      <c r="B1762" s="73"/>
      <c r="C1762" s="73"/>
      <c r="D1762" s="73"/>
      <c r="E1762" s="73"/>
      <c r="F1762" s="73"/>
      <c r="G1762" s="73"/>
      <c r="H1762" s="73"/>
      <c r="I1762" s="73"/>
      <c r="J1762" s="73"/>
      <c r="K1762" s="73"/>
      <c r="L1762" s="73"/>
      <c r="M1762" s="96" t="str">
        <f t="shared" si="27"/>
        <v/>
      </c>
    </row>
    <row r="1763" spans="1:13" x14ac:dyDescent="0.35">
      <c r="A1763" s="73">
        <v>1762</v>
      </c>
      <c r="B1763" s="73"/>
      <c r="C1763" s="73"/>
      <c r="D1763" s="73"/>
      <c r="E1763" s="73"/>
      <c r="F1763" s="73"/>
      <c r="G1763" s="73"/>
      <c r="H1763" s="73"/>
      <c r="I1763" s="73"/>
      <c r="J1763" s="73"/>
      <c r="K1763" s="73"/>
      <c r="L1763" s="73"/>
      <c r="M1763" s="96" t="str">
        <f t="shared" si="27"/>
        <v/>
      </c>
    </row>
    <row r="1764" spans="1:13" x14ac:dyDescent="0.35">
      <c r="A1764" s="73">
        <v>1763</v>
      </c>
      <c r="B1764" s="73"/>
      <c r="C1764" s="73"/>
      <c r="D1764" s="73"/>
      <c r="E1764" s="73"/>
      <c r="F1764" s="73"/>
      <c r="G1764" s="73"/>
      <c r="H1764" s="73"/>
      <c r="I1764" s="73"/>
      <c r="J1764" s="73"/>
      <c r="K1764" s="73"/>
      <c r="L1764" s="73"/>
      <c r="M1764" s="96" t="str">
        <f t="shared" si="27"/>
        <v/>
      </c>
    </row>
    <row r="1765" spans="1:13" x14ac:dyDescent="0.35">
      <c r="A1765" s="73">
        <v>1764</v>
      </c>
      <c r="B1765" s="73"/>
      <c r="C1765" s="73"/>
      <c r="D1765" s="73"/>
      <c r="E1765" s="73"/>
      <c r="F1765" s="73"/>
      <c r="G1765" s="73"/>
      <c r="H1765" s="73"/>
      <c r="I1765" s="73"/>
      <c r="J1765" s="73"/>
      <c r="K1765" s="73"/>
      <c r="L1765" s="73"/>
      <c r="M1765" s="96" t="str">
        <f t="shared" si="27"/>
        <v/>
      </c>
    </row>
    <row r="1766" spans="1:13" x14ac:dyDescent="0.35">
      <c r="A1766" s="73">
        <v>1765</v>
      </c>
      <c r="B1766" s="73"/>
      <c r="C1766" s="73"/>
      <c r="D1766" s="73"/>
      <c r="E1766" s="73"/>
      <c r="F1766" s="73"/>
      <c r="G1766" s="73"/>
      <c r="H1766" s="73"/>
      <c r="I1766" s="73"/>
      <c r="J1766" s="73"/>
      <c r="K1766" s="73"/>
      <c r="L1766" s="73"/>
      <c r="M1766" s="96" t="str">
        <f t="shared" si="27"/>
        <v/>
      </c>
    </row>
    <row r="1767" spans="1:13" x14ac:dyDescent="0.35">
      <c r="A1767" s="73">
        <v>1766</v>
      </c>
      <c r="B1767" s="73"/>
      <c r="C1767" s="73"/>
      <c r="D1767" s="73"/>
      <c r="E1767" s="73"/>
      <c r="F1767" s="73"/>
      <c r="G1767" s="73"/>
      <c r="H1767" s="73"/>
      <c r="I1767" s="73"/>
      <c r="J1767" s="73"/>
      <c r="K1767" s="73"/>
      <c r="L1767" s="73"/>
      <c r="M1767" s="96" t="str">
        <f t="shared" si="27"/>
        <v/>
      </c>
    </row>
    <row r="1768" spans="1:13" x14ac:dyDescent="0.35">
      <c r="A1768" s="73">
        <v>1767</v>
      </c>
      <c r="B1768" s="73"/>
      <c r="C1768" s="73"/>
      <c r="D1768" s="73"/>
      <c r="E1768" s="73"/>
      <c r="F1768" s="73"/>
      <c r="G1768" s="73"/>
      <c r="H1768" s="73"/>
      <c r="I1768" s="73"/>
      <c r="J1768" s="73"/>
      <c r="K1768" s="73"/>
      <c r="L1768" s="73"/>
      <c r="M1768" s="96" t="str">
        <f t="shared" si="27"/>
        <v/>
      </c>
    </row>
    <row r="1769" spans="1:13" x14ac:dyDescent="0.35">
      <c r="A1769" s="73">
        <v>1768</v>
      </c>
      <c r="B1769" s="73"/>
      <c r="C1769" s="73"/>
      <c r="D1769" s="73"/>
      <c r="E1769" s="73"/>
      <c r="F1769" s="73"/>
      <c r="G1769" s="73"/>
      <c r="H1769" s="73"/>
      <c r="I1769" s="73"/>
      <c r="J1769" s="73"/>
      <c r="K1769" s="73"/>
      <c r="L1769" s="73"/>
      <c r="M1769" s="96" t="str">
        <f t="shared" si="27"/>
        <v/>
      </c>
    </row>
    <row r="1770" spans="1:13" x14ac:dyDescent="0.35">
      <c r="A1770" s="73">
        <v>1769</v>
      </c>
      <c r="B1770" s="73" t="s">
        <v>326</v>
      </c>
      <c r="C1770" s="73"/>
      <c r="D1770" s="73"/>
      <c r="E1770" s="73"/>
      <c r="F1770" s="73"/>
      <c r="G1770" s="73"/>
      <c r="H1770" s="73"/>
      <c r="I1770" s="73"/>
      <c r="J1770" s="73"/>
      <c r="K1770" s="73"/>
      <c r="L1770" s="73"/>
      <c r="M1770" s="96" t="str">
        <f t="shared" si="27"/>
        <v/>
      </c>
    </row>
    <row r="1771" spans="1:13" x14ac:dyDescent="0.35">
      <c r="A1771" s="73">
        <v>1770</v>
      </c>
      <c r="B1771" s="73"/>
      <c r="C1771" s="73"/>
      <c r="D1771" s="73"/>
      <c r="E1771" s="73"/>
      <c r="F1771" s="73"/>
      <c r="G1771" s="73"/>
      <c r="H1771" s="73"/>
      <c r="I1771" s="73"/>
      <c r="J1771" s="73"/>
      <c r="K1771" s="73"/>
      <c r="L1771" s="73"/>
      <c r="M1771" s="96" t="str">
        <f t="shared" si="27"/>
        <v/>
      </c>
    </row>
    <row r="1772" spans="1:13" x14ac:dyDescent="0.35">
      <c r="A1772" s="73">
        <v>1771</v>
      </c>
      <c r="B1772" s="73"/>
      <c r="C1772" s="73"/>
      <c r="D1772" s="73"/>
      <c r="E1772" s="73"/>
      <c r="F1772" s="73"/>
      <c r="G1772" s="73"/>
      <c r="H1772" s="73"/>
      <c r="I1772" s="73"/>
      <c r="J1772" s="73"/>
      <c r="K1772" s="73"/>
      <c r="L1772" s="73"/>
      <c r="M1772" s="96" t="str">
        <f t="shared" si="27"/>
        <v/>
      </c>
    </row>
    <row r="1773" spans="1:13" x14ac:dyDescent="0.35">
      <c r="A1773" s="73">
        <v>1772</v>
      </c>
      <c r="B1773" s="73"/>
      <c r="C1773" s="73"/>
      <c r="D1773" s="73"/>
      <c r="E1773" s="73"/>
      <c r="F1773" s="73"/>
      <c r="G1773" s="73"/>
      <c r="H1773" s="73"/>
      <c r="I1773" s="73"/>
      <c r="J1773" s="73"/>
      <c r="K1773" s="73"/>
      <c r="L1773" s="73"/>
      <c r="M1773" s="96" t="str">
        <f t="shared" si="27"/>
        <v/>
      </c>
    </row>
    <row r="1774" spans="1:13" x14ac:dyDescent="0.35">
      <c r="A1774" s="73">
        <v>1773</v>
      </c>
      <c r="B1774" s="73"/>
      <c r="C1774" s="73"/>
      <c r="D1774" s="73"/>
      <c r="E1774" s="73"/>
      <c r="F1774" s="73"/>
      <c r="G1774" s="73"/>
      <c r="H1774" s="73"/>
      <c r="I1774" s="73"/>
      <c r="J1774" s="73"/>
      <c r="K1774" s="73"/>
      <c r="L1774" s="73"/>
      <c r="M1774" s="96" t="str">
        <f t="shared" si="27"/>
        <v/>
      </c>
    </row>
    <row r="1775" spans="1:13" x14ac:dyDescent="0.35">
      <c r="A1775" s="73">
        <v>1774</v>
      </c>
      <c r="B1775" s="73"/>
      <c r="C1775" s="73"/>
      <c r="D1775" s="73"/>
      <c r="E1775" s="73"/>
      <c r="F1775" s="73"/>
      <c r="G1775" s="73"/>
      <c r="H1775" s="73"/>
      <c r="I1775" s="73"/>
      <c r="J1775" s="73"/>
      <c r="K1775" s="73"/>
      <c r="L1775" s="73"/>
      <c r="M1775" s="96" t="str">
        <f t="shared" si="27"/>
        <v/>
      </c>
    </row>
    <row r="1776" spans="1:13" x14ac:dyDescent="0.35">
      <c r="A1776" s="73">
        <v>1775</v>
      </c>
      <c r="B1776" s="73"/>
      <c r="C1776" s="73"/>
      <c r="D1776" s="73"/>
      <c r="E1776" s="73"/>
      <c r="F1776" s="73"/>
      <c r="G1776" s="73"/>
      <c r="H1776" s="73"/>
      <c r="I1776" s="73"/>
      <c r="J1776" s="73"/>
      <c r="K1776" s="73"/>
      <c r="L1776" s="73"/>
      <c r="M1776" s="96" t="str">
        <f t="shared" si="27"/>
        <v/>
      </c>
    </row>
    <row r="1777" spans="1:13" x14ac:dyDescent="0.35">
      <c r="A1777" s="73">
        <v>1776</v>
      </c>
      <c r="B1777" s="73"/>
      <c r="C1777" s="73"/>
      <c r="D1777" s="73"/>
      <c r="E1777" s="73"/>
      <c r="F1777" s="73"/>
      <c r="G1777" s="73"/>
      <c r="H1777" s="73"/>
      <c r="I1777" s="73"/>
      <c r="J1777" s="73"/>
      <c r="K1777" s="73"/>
      <c r="L1777" s="73"/>
      <c r="M1777" s="96" t="str">
        <f t="shared" si="27"/>
        <v/>
      </c>
    </row>
    <row r="1778" spans="1:13" x14ac:dyDescent="0.35">
      <c r="A1778" s="73">
        <v>1777</v>
      </c>
      <c r="B1778" s="73"/>
      <c r="C1778" s="73"/>
      <c r="D1778" s="73"/>
      <c r="E1778" s="73"/>
      <c r="F1778" s="73"/>
      <c r="G1778" s="73"/>
      <c r="H1778" s="73"/>
      <c r="I1778" s="73"/>
      <c r="J1778" s="73"/>
      <c r="K1778" s="73"/>
      <c r="L1778" s="73"/>
      <c r="M1778" s="96" t="str">
        <f t="shared" si="27"/>
        <v/>
      </c>
    </row>
    <row r="1779" spans="1:13" x14ac:dyDescent="0.35">
      <c r="A1779" s="73">
        <v>1778</v>
      </c>
      <c r="B1779" s="73"/>
      <c r="C1779" s="73"/>
      <c r="D1779" s="73"/>
      <c r="E1779" s="73"/>
      <c r="F1779" s="73"/>
      <c r="G1779" s="73"/>
      <c r="H1779" s="73"/>
      <c r="I1779" s="73"/>
      <c r="J1779" s="73"/>
      <c r="K1779" s="73"/>
      <c r="L1779" s="73"/>
      <c r="M1779" s="96" t="str">
        <f t="shared" si="27"/>
        <v/>
      </c>
    </row>
    <row r="1780" spans="1:13" x14ac:dyDescent="0.35">
      <c r="A1780" s="73">
        <v>1779</v>
      </c>
      <c r="B1780" s="73" t="s">
        <v>327</v>
      </c>
      <c r="C1780" s="73"/>
      <c r="D1780" s="73"/>
      <c r="E1780" s="73"/>
      <c r="F1780" s="73"/>
      <c r="G1780" s="73"/>
      <c r="H1780" s="73"/>
      <c r="I1780" s="73"/>
      <c r="J1780" s="73"/>
      <c r="K1780" s="73"/>
      <c r="L1780" s="73"/>
      <c r="M1780" s="96" t="str">
        <f t="shared" si="27"/>
        <v/>
      </c>
    </row>
    <row r="1781" spans="1:13" x14ac:dyDescent="0.35">
      <c r="A1781" s="73">
        <v>1780</v>
      </c>
      <c r="B1781" s="73"/>
      <c r="C1781" s="73"/>
      <c r="D1781" s="73"/>
      <c r="E1781" s="73"/>
      <c r="F1781" s="73"/>
      <c r="G1781" s="73"/>
      <c r="H1781" s="73"/>
      <c r="I1781" s="73"/>
      <c r="J1781" s="73"/>
      <c r="K1781" s="73"/>
      <c r="L1781" s="73"/>
      <c r="M1781" s="96" t="str">
        <f t="shared" si="27"/>
        <v/>
      </c>
    </row>
    <row r="1782" spans="1:13" x14ac:dyDescent="0.35">
      <c r="A1782" s="73">
        <v>1781</v>
      </c>
      <c r="B1782" s="73" t="s">
        <v>328</v>
      </c>
      <c r="C1782" s="73" t="s">
        <v>133</v>
      </c>
      <c r="D1782" s="73" t="s">
        <v>18</v>
      </c>
      <c r="E1782" s="73"/>
      <c r="F1782" s="73"/>
      <c r="G1782" s="73"/>
      <c r="H1782" s="73"/>
      <c r="I1782" s="73"/>
      <c r="J1782" s="73"/>
      <c r="K1782" s="73" t="s">
        <v>93</v>
      </c>
      <c r="L1782" s="73" t="s">
        <v>129</v>
      </c>
      <c r="M1782" s="96" t="str">
        <f t="shared" si="27"/>
        <v>x</v>
      </c>
    </row>
    <row r="1783" spans="1:13" x14ac:dyDescent="0.35">
      <c r="A1783" s="73">
        <v>1782</v>
      </c>
      <c r="B1783" s="73"/>
      <c r="C1783" s="73"/>
      <c r="D1783" s="73"/>
      <c r="E1783" s="73"/>
      <c r="F1783" s="73"/>
      <c r="G1783" s="73"/>
      <c r="H1783" s="73"/>
      <c r="I1783" s="73"/>
      <c r="J1783" s="73"/>
      <c r="K1783" s="73"/>
      <c r="L1783" s="73"/>
      <c r="M1783" s="96" t="str">
        <f t="shared" si="27"/>
        <v/>
      </c>
    </row>
    <row r="1784" spans="1:13" x14ac:dyDescent="0.35">
      <c r="A1784" s="73">
        <v>1783</v>
      </c>
      <c r="B1784" s="73" t="s">
        <v>329</v>
      </c>
      <c r="C1784" s="73"/>
      <c r="D1784" s="73"/>
      <c r="E1784" s="73"/>
      <c r="F1784" s="73"/>
      <c r="G1784" s="73"/>
      <c r="H1784" s="73"/>
      <c r="I1784" s="73"/>
      <c r="J1784" s="73"/>
      <c r="K1784" s="73"/>
      <c r="L1784" s="73"/>
      <c r="M1784" s="96" t="str">
        <f t="shared" si="27"/>
        <v/>
      </c>
    </row>
    <row r="1785" spans="1:13" x14ac:dyDescent="0.35">
      <c r="A1785" s="73">
        <v>1784</v>
      </c>
      <c r="B1785" s="73"/>
      <c r="C1785" s="73"/>
      <c r="D1785" s="73"/>
      <c r="E1785" s="73"/>
      <c r="F1785" s="73"/>
      <c r="G1785" s="73"/>
      <c r="H1785" s="73"/>
      <c r="I1785" s="73"/>
      <c r="J1785" s="73"/>
      <c r="K1785" s="73"/>
      <c r="L1785" s="73"/>
      <c r="M1785" s="96" t="str">
        <f t="shared" si="27"/>
        <v/>
      </c>
    </row>
    <row r="1786" spans="1:13" x14ac:dyDescent="0.35">
      <c r="A1786" s="73">
        <v>1785</v>
      </c>
      <c r="B1786" s="73"/>
      <c r="C1786" s="73"/>
      <c r="D1786" s="73"/>
      <c r="E1786" s="73"/>
      <c r="F1786" s="73"/>
      <c r="G1786" s="73"/>
      <c r="H1786" s="73"/>
      <c r="I1786" s="73"/>
      <c r="J1786" s="73"/>
      <c r="K1786" s="73"/>
      <c r="L1786" s="73"/>
      <c r="M1786" s="96" t="str">
        <f t="shared" si="27"/>
        <v/>
      </c>
    </row>
    <row r="1787" spans="1:13" x14ac:dyDescent="0.35">
      <c r="A1787" s="73">
        <v>1786</v>
      </c>
      <c r="B1787" s="73"/>
      <c r="C1787" s="73"/>
      <c r="D1787" s="73"/>
      <c r="E1787" s="73"/>
      <c r="F1787" s="73"/>
      <c r="G1787" s="73"/>
      <c r="H1787" s="73"/>
      <c r="I1787" s="73"/>
      <c r="J1787" s="73"/>
      <c r="K1787" s="73"/>
      <c r="L1787" s="73"/>
      <c r="M1787" s="96" t="str">
        <f t="shared" si="27"/>
        <v/>
      </c>
    </row>
    <row r="1788" spans="1:13" x14ac:dyDescent="0.35">
      <c r="A1788" s="73">
        <v>1787</v>
      </c>
      <c r="B1788" s="73"/>
      <c r="C1788" s="73"/>
      <c r="D1788" s="73"/>
      <c r="E1788" s="73"/>
      <c r="F1788" s="73"/>
      <c r="G1788" s="73"/>
      <c r="H1788" s="73"/>
      <c r="I1788" s="73"/>
      <c r="J1788" s="73"/>
      <c r="K1788" s="73"/>
      <c r="L1788" s="73"/>
      <c r="M1788" s="96" t="str">
        <f t="shared" si="27"/>
        <v/>
      </c>
    </row>
    <row r="1789" spans="1:13" x14ac:dyDescent="0.35">
      <c r="A1789" s="73">
        <v>1788</v>
      </c>
      <c r="B1789" s="73"/>
      <c r="C1789" s="73"/>
      <c r="D1789" s="73"/>
      <c r="E1789" s="73"/>
      <c r="F1789" s="73"/>
      <c r="G1789" s="73"/>
      <c r="H1789" s="73"/>
      <c r="I1789" s="73"/>
      <c r="J1789" s="73"/>
      <c r="K1789" s="73"/>
      <c r="L1789" s="73"/>
      <c r="M1789" s="96" t="str">
        <f t="shared" si="27"/>
        <v/>
      </c>
    </row>
    <row r="1790" spans="1:13" x14ac:dyDescent="0.35">
      <c r="A1790" s="73">
        <v>1789</v>
      </c>
      <c r="B1790" s="73"/>
      <c r="C1790" s="73"/>
      <c r="D1790" s="73"/>
      <c r="E1790" s="73"/>
      <c r="F1790" s="73"/>
      <c r="G1790" s="73"/>
      <c r="H1790" s="73"/>
      <c r="I1790" s="73"/>
      <c r="J1790" s="73"/>
      <c r="K1790" s="73"/>
      <c r="L1790" s="73"/>
      <c r="M1790" s="96" t="str">
        <f t="shared" si="27"/>
        <v/>
      </c>
    </row>
    <row r="1791" spans="1:13" x14ac:dyDescent="0.35">
      <c r="A1791" s="73">
        <v>1790</v>
      </c>
      <c r="B1791" s="73"/>
      <c r="C1791" s="73"/>
      <c r="D1791" s="73"/>
      <c r="E1791" s="73"/>
      <c r="F1791" s="73"/>
      <c r="G1791" s="73"/>
      <c r="H1791" s="73"/>
      <c r="I1791" s="73"/>
      <c r="J1791" s="73"/>
      <c r="K1791" s="73"/>
      <c r="L1791" s="73"/>
      <c r="M1791" s="96" t="str">
        <f t="shared" si="27"/>
        <v/>
      </c>
    </row>
    <row r="1792" spans="1:13" x14ac:dyDescent="0.35">
      <c r="A1792" s="73">
        <v>1791</v>
      </c>
      <c r="B1792" s="73"/>
      <c r="C1792" s="73"/>
      <c r="D1792" s="73"/>
      <c r="E1792" s="73"/>
      <c r="F1792" s="73"/>
      <c r="G1792" s="73"/>
      <c r="H1792" s="73"/>
      <c r="I1792" s="73"/>
      <c r="J1792" s="73"/>
      <c r="K1792" s="73"/>
      <c r="L1792" s="73"/>
      <c r="M1792" s="96" t="str">
        <f t="shared" si="27"/>
        <v/>
      </c>
    </row>
    <row r="1793" spans="1:13" x14ac:dyDescent="0.35">
      <c r="A1793" s="73">
        <v>1792</v>
      </c>
      <c r="B1793" s="73"/>
      <c r="C1793" s="73"/>
      <c r="D1793" s="73"/>
      <c r="E1793" s="73"/>
      <c r="F1793" s="73"/>
      <c r="G1793" s="73"/>
      <c r="H1793" s="73"/>
      <c r="I1793" s="73"/>
      <c r="J1793" s="73"/>
      <c r="K1793" s="73"/>
      <c r="L1793" s="73"/>
      <c r="M1793" s="96" t="str">
        <f t="shared" si="27"/>
        <v/>
      </c>
    </row>
    <row r="1794" spans="1:13" x14ac:dyDescent="0.35">
      <c r="A1794" s="73">
        <v>1793</v>
      </c>
      <c r="B1794" s="73"/>
      <c r="C1794" s="73"/>
      <c r="D1794" s="73"/>
      <c r="E1794" s="73"/>
      <c r="F1794" s="73"/>
      <c r="G1794" s="73"/>
      <c r="H1794" s="73"/>
      <c r="I1794" s="73"/>
      <c r="J1794" s="73"/>
      <c r="K1794" s="73"/>
      <c r="L1794" s="73"/>
      <c r="M1794" s="96" t="str">
        <f t="shared" ref="M1794:M1857" si="28">IF(COUNTA($D1794:$J1794)&gt;0,"x","")</f>
        <v/>
      </c>
    </row>
    <row r="1795" spans="1:13" x14ac:dyDescent="0.35">
      <c r="A1795" s="73">
        <v>1794</v>
      </c>
      <c r="B1795" s="73"/>
      <c r="C1795" s="73"/>
      <c r="D1795" s="73"/>
      <c r="E1795" s="73"/>
      <c r="F1795" s="73"/>
      <c r="G1795" s="73"/>
      <c r="H1795" s="73"/>
      <c r="I1795" s="73"/>
      <c r="J1795" s="73"/>
      <c r="K1795" s="73"/>
      <c r="L1795" s="73"/>
      <c r="M1795" s="96" t="str">
        <f t="shared" si="28"/>
        <v/>
      </c>
    </row>
    <row r="1796" spans="1:13" x14ac:dyDescent="0.35">
      <c r="A1796" s="73">
        <v>1795</v>
      </c>
      <c r="B1796" s="73"/>
      <c r="C1796" s="73"/>
      <c r="D1796" s="73"/>
      <c r="E1796" s="73"/>
      <c r="F1796" s="73"/>
      <c r="G1796" s="73"/>
      <c r="H1796" s="73"/>
      <c r="I1796" s="73"/>
      <c r="J1796" s="73"/>
      <c r="K1796" s="73"/>
      <c r="L1796" s="73"/>
      <c r="M1796" s="96" t="str">
        <f t="shared" si="28"/>
        <v/>
      </c>
    </row>
    <row r="1797" spans="1:13" x14ac:dyDescent="0.35">
      <c r="A1797" s="73">
        <v>1796</v>
      </c>
      <c r="B1797" s="73"/>
      <c r="C1797" s="73"/>
      <c r="D1797" s="73"/>
      <c r="E1797" s="73"/>
      <c r="F1797" s="73"/>
      <c r="G1797" s="73"/>
      <c r="H1797" s="73"/>
      <c r="I1797" s="73"/>
      <c r="J1797" s="73"/>
      <c r="K1797" s="73"/>
      <c r="L1797" s="73"/>
      <c r="M1797" s="96" t="str">
        <f t="shared" si="28"/>
        <v/>
      </c>
    </row>
    <row r="1798" spans="1:13" x14ac:dyDescent="0.35">
      <c r="A1798" s="73">
        <v>1797</v>
      </c>
      <c r="B1798" s="73"/>
      <c r="C1798" s="73"/>
      <c r="D1798" s="73"/>
      <c r="E1798" s="73"/>
      <c r="F1798" s="73"/>
      <c r="G1798" s="73"/>
      <c r="H1798" s="73"/>
      <c r="I1798" s="73"/>
      <c r="J1798" s="73"/>
      <c r="K1798" s="73"/>
      <c r="L1798" s="73"/>
      <c r="M1798" s="96" t="str">
        <f t="shared" si="28"/>
        <v/>
      </c>
    </row>
    <row r="1799" spans="1:13" x14ac:dyDescent="0.35">
      <c r="A1799" s="73">
        <v>1798</v>
      </c>
      <c r="B1799" s="73"/>
      <c r="C1799" s="73"/>
      <c r="D1799" s="73"/>
      <c r="E1799" s="73"/>
      <c r="F1799" s="73"/>
      <c r="G1799" s="73"/>
      <c r="H1799" s="73"/>
      <c r="I1799" s="73"/>
      <c r="J1799" s="73"/>
      <c r="K1799" s="73"/>
      <c r="L1799" s="73"/>
      <c r="M1799" s="96" t="str">
        <f t="shared" si="28"/>
        <v/>
      </c>
    </row>
    <row r="1800" spans="1:13" x14ac:dyDescent="0.35">
      <c r="A1800" s="73">
        <v>1799</v>
      </c>
      <c r="B1800" s="73"/>
      <c r="C1800" s="73"/>
      <c r="D1800" s="73"/>
      <c r="E1800" s="73"/>
      <c r="F1800" s="73"/>
      <c r="G1800" s="73"/>
      <c r="H1800" s="73"/>
      <c r="I1800" s="73"/>
      <c r="J1800" s="73"/>
      <c r="K1800" s="73"/>
      <c r="L1800" s="73"/>
      <c r="M1800" s="96" t="str">
        <f t="shared" si="28"/>
        <v/>
      </c>
    </row>
    <row r="1801" spans="1:13" x14ac:dyDescent="0.35">
      <c r="A1801" s="73">
        <v>1800</v>
      </c>
      <c r="B1801" s="73"/>
      <c r="C1801" s="73"/>
      <c r="D1801" s="73"/>
      <c r="E1801" s="73"/>
      <c r="F1801" s="73"/>
      <c r="G1801" s="73"/>
      <c r="H1801" s="73"/>
      <c r="I1801" s="73"/>
      <c r="J1801" s="73"/>
      <c r="K1801" s="73"/>
      <c r="L1801" s="73"/>
      <c r="M1801" s="96" t="str">
        <f t="shared" si="28"/>
        <v/>
      </c>
    </row>
    <row r="1802" spans="1:13" x14ac:dyDescent="0.35">
      <c r="A1802" s="73">
        <v>1801</v>
      </c>
      <c r="B1802" s="73"/>
      <c r="C1802" s="73"/>
      <c r="D1802" s="73"/>
      <c r="E1802" s="73"/>
      <c r="F1802" s="73"/>
      <c r="G1802" s="73"/>
      <c r="H1802" s="73"/>
      <c r="I1802" s="73"/>
      <c r="J1802" s="73"/>
      <c r="K1802" s="73"/>
      <c r="L1802" s="73"/>
      <c r="M1802" s="96" t="str">
        <f t="shared" si="28"/>
        <v/>
      </c>
    </row>
    <row r="1803" spans="1:13" x14ac:dyDescent="0.35">
      <c r="A1803" s="73">
        <v>1802</v>
      </c>
      <c r="B1803" s="73"/>
      <c r="C1803" s="73"/>
      <c r="D1803" s="73"/>
      <c r="E1803" s="73"/>
      <c r="F1803" s="73"/>
      <c r="G1803" s="73"/>
      <c r="H1803" s="73"/>
      <c r="I1803" s="73"/>
      <c r="J1803" s="73"/>
      <c r="K1803" s="73"/>
      <c r="L1803" s="73"/>
      <c r="M1803" s="96" t="str">
        <f t="shared" si="28"/>
        <v/>
      </c>
    </row>
    <row r="1804" spans="1:13" x14ac:dyDescent="0.35">
      <c r="A1804" s="73">
        <v>1803</v>
      </c>
      <c r="B1804" s="73"/>
      <c r="C1804" s="73"/>
      <c r="D1804" s="73"/>
      <c r="E1804" s="73"/>
      <c r="F1804" s="73"/>
      <c r="G1804" s="73"/>
      <c r="H1804" s="73"/>
      <c r="I1804" s="73"/>
      <c r="J1804" s="73"/>
      <c r="K1804" s="73"/>
      <c r="L1804" s="73"/>
      <c r="M1804" s="96" t="str">
        <f t="shared" si="28"/>
        <v/>
      </c>
    </row>
    <row r="1805" spans="1:13" x14ac:dyDescent="0.35">
      <c r="A1805" s="73">
        <v>1804</v>
      </c>
      <c r="B1805" s="73"/>
      <c r="C1805" s="73"/>
      <c r="D1805" s="73"/>
      <c r="E1805" s="73"/>
      <c r="F1805" s="73"/>
      <c r="G1805" s="73"/>
      <c r="H1805" s="73"/>
      <c r="I1805" s="73"/>
      <c r="J1805" s="73"/>
      <c r="K1805" s="73"/>
      <c r="L1805" s="73"/>
      <c r="M1805" s="96" t="str">
        <f t="shared" si="28"/>
        <v/>
      </c>
    </row>
    <row r="1806" spans="1:13" x14ac:dyDescent="0.35">
      <c r="A1806" s="73">
        <v>1805</v>
      </c>
      <c r="B1806" s="73"/>
      <c r="C1806" s="73"/>
      <c r="D1806" s="73"/>
      <c r="E1806" s="73"/>
      <c r="F1806" s="73"/>
      <c r="G1806" s="73"/>
      <c r="H1806" s="73"/>
      <c r="I1806" s="73"/>
      <c r="J1806" s="73"/>
      <c r="K1806" s="73"/>
      <c r="L1806" s="73"/>
      <c r="M1806" s="96" t="str">
        <f t="shared" si="28"/>
        <v/>
      </c>
    </row>
    <row r="1807" spans="1:13" x14ac:dyDescent="0.35">
      <c r="A1807" s="73">
        <v>1806</v>
      </c>
      <c r="B1807" s="73"/>
      <c r="C1807" s="73"/>
      <c r="D1807" s="73"/>
      <c r="E1807" s="73"/>
      <c r="F1807" s="73"/>
      <c r="G1807" s="73"/>
      <c r="H1807" s="73"/>
      <c r="I1807" s="73"/>
      <c r="J1807" s="73"/>
      <c r="K1807" s="73"/>
      <c r="L1807" s="73"/>
      <c r="M1807" s="96" t="str">
        <f t="shared" si="28"/>
        <v/>
      </c>
    </row>
    <row r="1808" spans="1:13" x14ac:dyDescent="0.35">
      <c r="A1808" s="73">
        <v>1807</v>
      </c>
      <c r="B1808" s="73"/>
      <c r="C1808" s="73"/>
      <c r="D1808" s="73"/>
      <c r="E1808" s="73"/>
      <c r="F1808" s="73"/>
      <c r="G1808" s="73"/>
      <c r="H1808" s="73"/>
      <c r="I1808" s="73"/>
      <c r="J1808" s="73"/>
      <c r="K1808" s="73"/>
      <c r="L1808" s="73"/>
      <c r="M1808" s="96" t="str">
        <f t="shared" si="28"/>
        <v/>
      </c>
    </row>
    <row r="1809" spans="1:13" x14ac:dyDescent="0.35">
      <c r="A1809" s="73">
        <v>1808</v>
      </c>
      <c r="B1809" s="73"/>
      <c r="C1809" s="73"/>
      <c r="D1809" s="73"/>
      <c r="E1809" s="73"/>
      <c r="F1809" s="73"/>
      <c r="G1809" s="73"/>
      <c r="H1809" s="73"/>
      <c r="I1809" s="73"/>
      <c r="J1809" s="73"/>
      <c r="K1809" s="73"/>
      <c r="L1809" s="73"/>
      <c r="M1809" s="96" t="str">
        <f t="shared" si="28"/>
        <v/>
      </c>
    </row>
    <row r="1810" spans="1:13" x14ac:dyDescent="0.35">
      <c r="A1810" s="73">
        <v>1809</v>
      </c>
      <c r="B1810" s="73"/>
      <c r="C1810" s="73"/>
      <c r="D1810" s="73"/>
      <c r="E1810" s="73"/>
      <c r="F1810" s="73"/>
      <c r="G1810" s="73"/>
      <c r="H1810" s="73"/>
      <c r="I1810" s="73"/>
      <c r="J1810" s="73"/>
      <c r="K1810" s="73"/>
      <c r="L1810" s="73"/>
      <c r="M1810" s="96" t="str">
        <f t="shared" si="28"/>
        <v/>
      </c>
    </row>
    <row r="1811" spans="1:13" x14ac:dyDescent="0.35">
      <c r="A1811" s="73">
        <v>1810</v>
      </c>
      <c r="B1811" s="73"/>
      <c r="C1811" s="73"/>
      <c r="D1811" s="73"/>
      <c r="E1811" s="73"/>
      <c r="F1811" s="73"/>
      <c r="G1811" s="73"/>
      <c r="H1811" s="73"/>
      <c r="I1811" s="73"/>
      <c r="J1811" s="73"/>
      <c r="K1811" s="73"/>
      <c r="L1811" s="73"/>
      <c r="M1811" s="96" t="str">
        <f t="shared" si="28"/>
        <v/>
      </c>
    </row>
    <row r="1812" spans="1:13" x14ac:dyDescent="0.35">
      <c r="A1812" s="73">
        <v>1811</v>
      </c>
      <c r="B1812" s="73"/>
      <c r="C1812" s="73"/>
      <c r="D1812" s="73"/>
      <c r="E1812" s="73"/>
      <c r="F1812" s="73"/>
      <c r="G1812" s="73"/>
      <c r="H1812" s="73"/>
      <c r="I1812" s="73"/>
      <c r="J1812" s="73"/>
      <c r="K1812" s="73"/>
      <c r="L1812" s="73"/>
      <c r="M1812" s="96" t="str">
        <f t="shared" si="28"/>
        <v/>
      </c>
    </row>
    <row r="1813" spans="1:13" x14ac:dyDescent="0.35">
      <c r="A1813" s="73">
        <v>1812</v>
      </c>
      <c r="B1813" s="73"/>
      <c r="C1813" s="73"/>
      <c r="D1813" s="73"/>
      <c r="E1813" s="73"/>
      <c r="F1813" s="73"/>
      <c r="G1813" s="73"/>
      <c r="H1813" s="73"/>
      <c r="I1813" s="73"/>
      <c r="J1813" s="73"/>
      <c r="K1813" s="73"/>
      <c r="L1813" s="73"/>
      <c r="M1813" s="96" t="str">
        <f t="shared" si="28"/>
        <v/>
      </c>
    </row>
    <row r="1814" spans="1:13" x14ac:dyDescent="0.35">
      <c r="A1814" s="73">
        <v>1813</v>
      </c>
      <c r="B1814" s="73"/>
      <c r="C1814" s="73"/>
      <c r="D1814" s="73"/>
      <c r="E1814" s="73"/>
      <c r="F1814" s="73"/>
      <c r="G1814" s="73"/>
      <c r="H1814" s="73"/>
      <c r="I1814" s="73"/>
      <c r="J1814" s="73"/>
      <c r="K1814" s="73"/>
      <c r="L1814" s="73"/>
      <c r="M1814" s="96" t="str">
        <f t="shared" si="28"/>
        <v/>
      </c>
    </row>
    <row r="1815" spans="1:13" x14ac:dyDescent="0.35">
      <c r="A1815" s="73">
        <v>1814</v>
      </c>
      <c r="B1815" s="73"/>
      <c r="C1815" s="73"/>
      <c r="D1815" s="73"/>
      <c r="E1815" s="73"/>
      <c r="F1815" s="73"/>
      <c r="G1815" s="73"/>
      <c r="H1815" s="73"/>
      <c r="I1815" s="73"/>
      <c r="J1815" s="73"/>
      <c r="K1815" s="73"/>
      <c r="L1815" s="73"/>
      <c r="M1815" s="96" t="str">
        <f t="shared" si="28"/>
        <v/>
      </c>
    </row>
    <row r="1816" spans="1:13" x14ac:dyDescent="0.35">
      <c r="A1816" s="73">
        <v>1815</v>
      </c>
      <c r="B1816" s="73"/>
      <c r="C1816" s="73"/>
      <c r="D1816" s="73"/>
      <c r="E1816" s="73"/>
      <c r="F1816" s="73"/>
      <c r="G1816" s="73"/>
      <c r="H1816" s="73"/>
      <c r="I1816" s="73"/>
      <c r="J1816" s="73"/>
      <c r="K1816" s="73"/>
      <c r="L1816" s="73"/>
      <c r="M1816" s="96" t="str">
        <f t="shared" si="28"/>
        <v/>
      </c>
    </row>
    <row r="1817" spans="1:13" x14ac:dyDescent="0.35">
      <c r="A1817" s="73">
        <v>1816</v>
      </c>
      <c r="B1817" s="73"/>
      <c r="C1817" s="73"/>
      <c r="D1817" s="73"/>
      <c r="E1817" s="73"/>
      <c r="F1817" s="73"/>
      <c r="G1817" s="73"/>
      <c r="H1817" s="73"/>
      <c r="I1817" s="73"/>
      <c r="J1817" s="73"/>
      <c r="K1817" s="73"/>
      <c r="L1817" s="73"/>
      <c r="M1817" s="96" t="str">
        <f t="shared" si="28"/>
        <v/>
      </c>
    </row>
    <row r="1818" spans="1:13" x14ac:dyDescent="0.35">
      <c r="A1818" s="73">
        <v>1817</v>
      </c>
      <c r="B1818" s="73"/>
      <c r="C1818" s="73"/>
      <c r="D1818" s="73"/>
      <c r="E1818" s="73"/>
      <c r="F1818" s="73"/>
      <c r="G1818" s="73"/>
      <c r="H1818" s="73"/>
      <c r="I1818" s="73"/>
      <c r="J1818" s="73"/>
      <c r="K1818" s="73"/>
      <c r="L1818" s="73"/>
      <c r="M1818" s="96" t="str">
        <f t="shared" si="28"/>
        <v/>
      </c>
    </row>
    <row r="1819" spans="1:13" x14ac:dyDescent="0.35">
      <c r="A1819" s="73">
        <v>1818</v>
      </c>
      <c r="B1819" s="73"/>
      <c r="C1819" s="73"/>
      <c r="D1819" s="73"/>
      <c r="E1819" s="73"/>
      <c r="F1819" s="73"/>
      <c r="G1819" s="73"/>
      <c r="H1819" s="73"/>
      <c r="I1819" s="73"/>
      <c r="J1819" s="73"/>
      <c r="K1819" s="73"/>
      <c r="L1819" s="73"/>
      <c r="M1819" s="96" t="str">
        <f t="shared" si="28"/>
        <v/>
      </c>
    </row>
    <row r="1820" spans="1:13" x14ac:dyDescent="0.35">
      <c r="A1820" s="73">
        <v>1819</v>
      </c>
      <c r="B1820" s="73"/>
      <c r="C1820" s="73"/>
      <c r="D1820" s="73"/>
      <c r="E1820" s="73"/>
      <c r="F1820" s="73"/>
      <c r="G1820" s="73"/>
      <c r="H1820" s="73"/>
      <c r="I1820" s="73"/>
      <c r="J1820" s="73"/>
      <c r="K1820" s="73"/>
      <c r="L1820" s="73"/>
      <c r="M1820" s="96" t="str">
        <f t="shared" si="28"/>
        <v/>
      </c>
    </row>
    <row r="1821" spans="1:13" x14ac:dyDescent="0.35">
      <c r="A1821" s="73">
        <v>1820</v>
      </c>
      <c r="B1821" s="73"/>
      <c r="C1821" s="73"/>
      <c r="D1821" s="73"/>
      <c r="E1821" s="73"/>
      <c r="F1821" s="73"/>
      <c r="G1821" s="73"/>
      <c r="H1821" s="73"/>
      <c r="I1821" s="73"/>
      <c r="J1821" s="73"/>
      <c r="K1821" s="73"/>
      <c r="L1821" s="73"/>
      <c r="M1821" s="96" t="str">
        <f t="shared" si="28"/>
        <v/>
      </c>
    </row>
    <row r="1822" spans="1:13" x14ac:dyDescent="0.35">
      <c r="A1822" s="73">
        <v>1821</v>
      </c>
      <c r="B1822" s="73"/>
      <c r="C1822" s="73"/>
      <c r="D1822" s="73"/>
      <c r="E1822" s="73"/>
      <c r="F1822" s="73"/>
      <c r="G1822" s="73"/>
      <c r="H1822" s="73"/>
      <c r="I1822" s="73"/>
      <c r="J1822" s="73"/>
      <c r="K1822" s="73"/>
      <c r="L1822" s="73"/>
      <c r="M1822" s="96" t="str">
        <f t="shared" si="28"/>
        <v/>
      </c>
    </row>
    <row r="1823" spans="1:13" x14ac:dyDescent="0.35">
      <c r="A1823" s="73">
        <v>1822</v>
      </c>
      <c r="B1823" s="73"/>
      <c r="C1823" s="73"/>
      <c r="D1823" s="73"/>
      <c r="E1823" s="73"/>
      <c r="F1823" s="73"/>
      <c r="G1823" s="73"/>
      <c r="H1823" s="73"/>
      <c r="I1823" s="73"/>
      <c r="J1823" s="73"/>
      <c r="K1823" s="73"/>
      <c r="L1823" s="73"/>
      <c r="M1823" s="96" t="str">
        <f t="shared" si="28"/>
        <v/>
      </c>
    </row>
    <row r="1824" spans="1:13" x14ac:dyDescent="0.35">
      <c r="A1824" s="73">
        <v>1823</v>
      </c>
      <c r="B1824" s="73"/>
      <c r="C1824" s="73"/>
      <c r="D1824" s="73"/>
      <c r="E1824" s="73"/>
      <c r="F1824" s="73"/>
      <c r="G1824" s="73"/>
      <c r="H1824" s="73"/>
      <c r="I1824" s="73"/>
      <c r="J1824" s="73"/>
      <c r="K1824" s="73"/>
      <c r="L1824" s="73"/>
      <c r="M1824" s="96" t="str">
        <f t="shared" si="28"/>
        <v/>
      </c>
    </row>
    <row r="1825" spans="1:13" x14ac:dyDescent="0.35">
      <c r="A1825" s="73">
        <v>1824</v>
      </c>
      <c r="B1825" s="73"/>
      <c r="C1825" s="73"/>
      <c r="D1825" s="73"/>
      <c r="E1825" s="73"/>
      <c r="F1825" s="73"/>
      <c r="G1825" s="73"/>
      <c r="H1825" s="73"/>
      <c r="I1825" s="73"/>
      <c r="J1825" s="73"/>
      <c r="K1825" s="73"/>
      <c r="L1825" s="73"/>
      <c r="M1825" s="96" t="str">
        <f t="shared" si="28"/>
        <v/>
      </c>
    </row>
    <row r="1826" spans="1:13" x14ac:dyDescent="0.35">
      <c r="A1826" s="73">
        <v>1825</v>
      </c>
      <c r="B1826" s="73"/>
      <c r="C1826" s="73"/>
      <c r="D1826" s="73"/>
      <c r="E1826" s="73"/>
      <c r="F1826" s="73"/>
      <c r="G1826" s="73"/>
      <c r="H1826" s="73"/>
      <c r="I1826" s="73"/>
      <c r="J1826" s="73"/>
      <c r="K1826" s="73"/>
      <c r="L1826" s="73"/>
      <c r="M1826" s="96" t="str">
        <f t="shared" si="28"/>
        <v/>
      </c>
    </row>
    <row r="1827" spans="1:13" x14ac:dyDescent="0.35">
      <c r="A1827" s="73">
        <v>1826</v>
      </c>
      <c r="B1827" s="73"/>
      <c r="C1827" s="73"/>
      <c r="D1827" s="73"/>
      <c r="E1827" s="73"/>
      <c r="F1827" s="73"/>
      <c r="G1827" s="73"/>
      <c r="H1827" s="73"/>
      <c r="I1827" s="73"/>
      <c r="J1827" s="73"/>
      <c r="K1827" s="73"/>
      <c r="L1827" s="73"/>
      <c r="M1827" s="96" t="str">
        <f t="shared" si="28"/>
        <v/>
      </c>
    </row>
    <row r="1828" spans="1:13" x14ac:dyDescent="0.35">
      <c r="A1828" s="73">
        <v>1827</v>
      </c>
      <c r="B1828" s="73"/>
      <c r="C1828" s="73"/>
      <c r="D1828" s="73"/>
      <c r="E1828" s="73"/>
      <c r="F1828" s="73"/>
      <c r="G1828" s="73"/>
      <c r="H1828" s="73"/>
      <c r="I1828" s="73"/>
      <c r="J1828" s="73"/>
      <c r="K1828" s="73"/>
      <c r="L1828" s="73"/>
      <c r="M1828" s="96" t="str">
        <f t="shared" si="28"/>
        <v/>
      </c>
    </row>
    <row r="1829" spans="1:13" x14ac:dyDescent="0.35">
      <c r="A1829" s="73">
        <v>1828</v>
      </c>
      <c r="B1829" s="73"/>
      <c r="C1829" s="73"/>
      <c r="D1829" s="73"/>
      <c r="E1829" s="73"/>
      <c r="F1829" s="73"/>
      <c r="G1829" s="73"/>
      <c r="H1829" s="73"/>
      <c r="I1829" s="73"/>
      <c r="J1829" s="73"/>
      <c r="K1829" s="73"/>
      <c r="L1829" s="73"/>
      <c r="M1829" s="96" t="str">
        <f t="shared" si="28"/>
        <v/>
      </c>
    </row>
    <row r="1830" spans="1:13" x14ac:dyDescent="0.35">
      <c r="A1830" s="73">
        <v>1829</v>
      </c>
      <c r="B1830" s="73"/>
      <c r="C1830" s="73"/>
      <c r="D1830" s="73"/>
      <c r="E1830" s="73"/>
      <c r="F1830" s="73"/>
      <c r="G1830" s="73"/>
      <c r="H1830" s="73"/>
      <c r="I1830" s="73"/>
      <c r="J1830" s="73"/>
      <c r="K1830" s="73"/>
      <c r="L1830" s="73"/>
      <c r="M1830" s="96" t="str">
        <f t="shared" si="28"/>
        <v/>
      </c>
    </row>
    <row r="1831" spans="1:13" x14ac:dyDescent="0.35">
      <c r="A1831" s="73">
        <v>1830</v>
      </c>
      <c r="B1831" s="73"/>
      <c r="C1831" s="73"/>
      <c r="D1831" s="73"/>
      <c r="E1831" s="73"/>
      <c r="F1831" s="73"/>
      <c r="G1831" s="73"/>
      <c r="H1831" s="73"/>
      <c r="I1831" s="73"/>
      <c r="J1831" s="73"/>
      <c r="K1831" s="73"/>
      <c r="L1831" s="73"/>
      <c r="M1831" s="96" t="str">
        <f t="shared" si="28"/>
        <v/>
      </c>
    </row>
    <row r="1832" spans="1:13" x14ac:dyDescent="0.35">
      <c r="A1832" s="73">
        <v>1831</v>
      </c>
      <c r="B1832" s="73"/>
      <c r="C1832" s="73"/>
      <c r="D1832" s="73"/>
      <c r="E1832" s="73"/>
      <c r="F1832" s="73"/>
      <c r="G1832" s="73"/>
      <c r="H1832" s="73"/>
      <c r="I1832" s="73"/>
      <c r="J1832" s="73"/>
      <c r="K1832" s="73"/>
      <c r="L1832" s="73"/>
      <c r="M1832" s="96" t="str">
        <f t="shared" si="28"/>
        <v/>
      </c>
    </row>
    <row r="1833" spans="1:13" x14ac:dyDescent="0.35">
      <c r="A1833" s="73">
        <v>1832</v>
      </c>
      <c r="B1833" s="73"/>
      <c r="C1833" s="73"/>
      <c r="D1833" s="73"/>
      <c r="E1833" s="73"/>
      <c r="F1833" s="73"/>
      <c r="G1833" s="73"/>
      <c r="H1833" s="73"/>
      <c r="I1833" s="73"/>
      <c r="J1833" s="73"/>
      <c r="K1833" s="73"/>
      <c r="L1833" s="73"/>
      <c r="M1833" s="96" t="str">
        <f t="shared" si="28"/>
        <v/>
      </c>
    </row>
    <row r="1834" spans="1:13" x14ac:dyDescent="0.35">
      <c r="A1834" s="73">
        <v>1833</v>
      </c>
      <c r="B1834" s="73"/>
      <c r="C1834" s="73"/>
      <c r="D1834" s="73"/>
      <c r="E1834" s="73"/>
      <c r="F1834" s="73"/>
      <c r="G1834" s="73"/>
      <c r="H1834" s="73"/>
      <c r="I1834" s="73"/>
      <c r="J1834" s="73"/>
      <c r="K1834" s="73"/>
      <c r="L1834" s="73"/>
      <c r="M1834" s="96" t="str">
        <f t="shared" si="28"/>
        <v/>
      </c>
    </row>
    <row r="1835" spans="1:13" x14ac:dyDescent="0.35">
      <c r="A1835" s="73">
        <v>1834</v>
      </c>
      <c r="B1835" s="73"/>
      <c r="C1835" s="73"/>
      <c r="D1835" s="73"/>
      <c r="E1835" s="73"/>
      <c r="F1835" s="73"/>
      <c r="G1835" s="73"/>
      <c r="H1835" s="73"/>
      <c r="I1835" s="73"/>
      <c r="J1835" s="73"/>
      <c r="K1835" s="73"/>
      <c r="L1835" s="73"/>
      <c r="M1835" s="96" t="str">
        <f t="shared" si="28"/>
        <v/>
      </c>
    </row>
    <row r="1836" spans="1:13" x14ac:dyDescent="0.35">
      <c r="A1836" s="73">
        <v>1835</v>
      </c>
      <c r="B1836" s="73"/>
      <c r="C1836" s="73"/>
      <c r="D1836" s="73"/>
      <c r="E1836" s="73"/>
      <c r="F1836" s="73"/>
      <c r="G1836" s="73"/>
      <c r="H1836" s="73"/>
      <c r="I1836" s="73"/>
      <c r="J1836" s="73"/>
      <c r="K1836" s="73"/>
      <c r="L1836" s="73"/>
      <c r="M1836" s="96" t="str">
        <f t="shared" si="28"/>
        <v/>
      </c>
    </row>
    <row r="1837" spans="1:13" x14ac:dyDescent="0.35">
      <c r="A1837" s="73">
        <v>1836</v>
      </c>
      <c r="B1837" s="73"/>
      <c r="C1837" s="73"/>
      <c r="D1837" s="73"/>
      <c r="E1837" s="73"/>
      <c r="F1837" s="73"/>
      <c r="G1837" s="73"/>
      <c r="H1837" s="73"/>
      <c r="I1837" s="73"/>
      <c r="J1837" s="73"/>
      <c r="K1837" s="73"/>
      <c r="L1837" s="73"/>
      <c r="M1837" s="96" t="str">
        <f t="shared" si="28"/>
        <v/>
      </c>
    </row>
    <row r="1838" spans="1:13" x14ac:dyDescent="0.35">
      <c r="A1838" s="73">
        <v>1837</v>
      </c>
      <c r="B1838" s="73"/>
      <c r="C1838" s="73"/>
      <c r="D1838" s="73"/>
      <c r="E1838" s="73"/>
      <c r="F1838" s="73"/>
      <c r="G1838" s="73"/>
      <c r="H1838" s="73"/>
      <c r="I1838" s="73"/>
      <c r="J1838" s="73"/>
      <c r="K1838" s="73"/>
      <c r="L1838" s="73"/>
      <c r="M1838" s="96" t="str">
        <f t="shared" si="28"/>
        <v/>
      </c>
    </row>
    <row r="1839" spans="1:13" x14ac:dyDescent="0.35">
      <c r="A1839" s="73">
        <v>1838</v>
      </c>
      <c r="B1839" s="73"/>
      <c r="C1839" s="73"/>
      <c r="D1839" s="73"/>
      <c r="E1839" s="73"/>
      <c r="F1839" s="73"/>
      <c r="G1839" s="73"/>
      <c r="H1839" s="73"/>
      <c r="I1839" s="73"/>
      <c r="J1839" s="73"/>
      <c r="K1839" s="73"/>
      <c r="L1839" s="73"/>
      <c r="M1839" s="96" t="str">
        <f t="shared" si="28"/>
        <v/>
      </c>
    </row>
    <row r="1840" spans="1:13" x14ac:dyDescent="0.35">
      <c r="A1840" s="73">
        <v>1839</v>
      </c>
      <c r="B1840" s="73"/>
      <c r="C1840" s="73"/>
      <c r="D1840" s="73"/>
      <c r="E1840" s="73"/>
      <c r="F1840" s="73"/>
      <c r="G1840" s="73"/>
      <c r="H1840" s="73"/>
      <c r="I1840" s="73"/>
      <c r="J1840" s="73"/>
      <c r="K1840" s="73"/>
      <c r="L1840" s="73"/>
      <c r="M1840" s="96" t="str">
        <f t="shared" si="28"/>
        <v/>
      </c>
    </row>
    <row r="1841" spans="1:13" x14ac:dyDescent="0.35">
      <c r="A1841" s="73">
        <v>1840</v>
      </c>
      <c r="B1841" s="73"/>
      <c r="C1841" s="73"/>
      <c r="D1841" s="73"/>
      <c r="E1841" s="73"/>
      <c r="F1841" s="73"/>
      <c r="G1841" s="73"/>
      <c r="H1841" s="73"/>
      <c r="I1841" s="73"/>
      <c r="J1841" s="73"/>
      <c r="K1841" s="73"/>
      <c r="L1841" s="73"/>
      <c r="M1841" s="96" t="str">
        <f t="shared" si="28"/>
        <v/>
      </c>
    </row>
    <row r="1842" spans="1:13" x14ac:dyDescent="0.35">
      <c r="A1842" s="73">
        <v>1841</v>
      </c>
      <c r="B1842" s="73"/>
      <c r="C1842" s="73"/>
      <c r="D1842" s="73"/>
      <c r="E1842" s="73"/>
      <c r="F1842" s="73"/>
      <c r="G1842" s="73"/>
      <c r="H1842" s="73"/>
      <c r="I1842" s="73"/>
      <c r="J1842" s="73"/>
      <c r="K1842" s="73"/>
      <c r="L1842" s="73"/>
      <c r="M1842" s="96" t="str">
        <f t="shared" si="28"/>
        <v/>
      </c>
    </row>
    <row r="1843" spans="1:13" x14ac:dyDescent="0.35">
      <c r="A1843" s="73">
        <v>1842</v>
      </c>
      <c r="B1843" s="73"/>
      <c r="C1843" s="73"/>
      <c r="D1843" s="73"/>
      <c r="E1843" s="73"/>
      <c r="F1843" s="73"/>
      <c r="G1843" s="73"/>
      <c r="H1843" s="73"/>
      <c r="I1843" s="73"/>
      <c r="J1843" s="73"/>
      <c r="K1843" s="73"/>
      <c r="L1843" s="73"/>
      <c r="M1843" s="96" t="str">
        <f t="shared" si="28"/>
        <v/>
      </c>
    </row>
    <row r="1844" spans="1:13" x14ac:dyDescent="0.35">
      <c r="A1844" s="73">
        <v>1843</v>
      </c>
      <c r="B1844" s="73"/>
      <c r="C1844" s="73"/>
      <c r="D1844" s="73"/>
      <c r="E1844" s="73"/>
      <c r="F1844" s="73"/>
      <c r="G1844" s="73"/>
      <c r="H1844" s="73"/>
      <c r="I1844" s="73"/>
      <c r="J1844" s="73"/>
      <c r="K1844" s="73"/>
      <c r="L1844" s="73"/>
      <c r="M1844" s="96" t="str">
        <f t="shared" si="28"/>
        <v/>
      </c>
    </row>
    <row r="1845" spans="1:13" x14ac:dyDescent="0.35">
      <c r="A1845" s="73">
        <v>1844</v>
      </c>
      <c r="B1845" s="73"/>
      <c r="C1845" s="73"/>
      <c r="D1845" s="73"/>
      <c r="E1845" s="73"/>
      <c r="F1845" s="73"/>
      <c r="G1845" s="73"/>
      <c r="H1845" s="73"/>
      <c r="I1845" s="73"/>
      <c r="J1845" s="73"/>
      <c r="K1845" s="73"/>
      <c r="L1845" s="73"/>
      <c r="M1845" s="96" t="str">
        <f t="shared" si="28"/>
        <v/>
      </c>
    </row>
    <row r="1846" spans="1:13" x14ac:dyDescent="0.35">
      <c r="A1846" s="73">
        <v>1845</v>
      </c>
      <c r="B1846" s="73"/>
      <c r="C1846" s="73"/>
      <c r="D1846" s="73"/>
      <c r="E1846" s="73"/>
      <c r="F1846" s="73"/>
      <c r="G1846" s="73"/>
      <c r="H1846" s="73"/>
      <c r="I1846" s="73"/>
      <c r="J1846" s="73"/>
      <c r="K1846" s="73"/>
      <c r="L1846" s="73"/>
      <c r="M1846" s="96" t="str">
        <f t="shared" si="28"/>
        <v/>
      </c>
    </row>
    <row r="1847" spans="1:13" x14ac:dyDescent="0.35">
      <c r="A1847" s="73">
        <v>1846</v>
      </c>
      <c r="B1847" s="73"/>
      <c r="C1847" s="73"/>
      <c r="D1847" s="73"/>
      <c r="E1847" s="73"/>
      <c r="F1847" s="73"/>
      <c r="G1847" s="73"/>
      <c r="H1847" s="73"/>
      <c r="I1847" s="73"/>
      <c r="J1847" s="73"/>
      <c r="K1847" s="73"/>
      <c r="L1847" s="73"/>
      <c r="M1847" s="96" t="str">
        <f t="shared" si="28"/>
        <v/>
      </c>
    </row>
    <row r="1848" spans="1:13" x14ac:dyDescent="0.35">
      <c r="A1848" s="73">
        <v>1847</v>
      </c>
      <c r="B1848" s="73"/>
      <c r="C1848" s="73"/>
      <c r="D1848" s="73"/>
      <c r="E1848" s="73"/>
      <c r="F1848" s="73"/>
      <c r="G1848" s="73"/>
      <c r="H1848" s="73"/>
      <c r="I1848" s="73"/>
      <c r="J1848" s="73"/>
      <c r="K1848" s="73"/>
      <c r="L1848" s="73"/>
      <c r="M1848" s="96" t="str">
        <f t="shared" si="28"/>
        <v/>
      </c>
    </row>
    <row r="1849" spans="1:13" x14ac:dyDescent="0.35">
      <c r="A1849" s="73">
        <v>1848</v>
      </c>
      <c r="B1849" s="73"/>
      <c r="C1849" s="73"/>
      <c r="D1849" s="73"/>
      <c r="E1849" s="73"/>
      <c r="F1849" s="73"/>
      <c r="G1849" s="73"/>
      <c r="H1849" s="73"/>
      <c r="I1849" s="73"/>
      <c r="J1849" s="73"/>
      <c r="K1849" s="73"/>
      <c r="L1849" s="73"/>
      <c r="M1849" s="96" t="str">
        <f t="shared" si="28"/>
        <v/>
      </c>
    </row>
    <row r="1850" spans="1:13" x14ac:dyDescent="0.35">
      <c r="A1850" s="73">
        <v>1849</v>
      </c>
      <c r="B1850" s="73"/>
      <c r="C1850" s="73"/>
      <c r="D1850" s="73"/>
      <c r="E1850" s="73"/>
      <c r="F1850" s="73"/>
      <c r="G1850" s="73"/>
      <c r="H1850" s="73"/>
      <c r="I1850" s="73"/>
      <c r="J1850" s="73"/>
      <c r="K1850" s="73"/>
      <c r="L1850" s="73"/>
      <c r="M1850" s="96" t="str">
        <f t="shared" si="28"/>
        <v/>
      </c>
    </row>
    <row r="1851" spans="1:13" x14ac:dyDescent="0.35">
      <c r="A1851" s="73">
        <v>1850</v>
      </c>
      <c r="B1851" s="73"/>
      <c r="C1851" s="73"/>
      <c r="D1851" s="73"/>
      <c r="E1851" s="73"/>
      <c r="F1851" s="73"/>
      <c r="G1851" s="73"/>
      <c r="H1851" s="73"/>
      <c r="I1851" s="73"/>
      <c r="J1851" s="73"/>
      <c r="K1851" s="73"/>
      <c r="L1851" s="73"/>
      <c r="M1851" s="96" t="str">
        <f t="shared" si="28"/>
        <v/>
      </c>
    </row>
    <row r="1852" spans="1:13" x14ac:dyDescent="0.35">
      <c r="A1852" s="73">
        <v>1851</v>
      </c>
      <c r="B1852" s="73"/>
      <c r="C1852" s="73"/>
      <c r="D1852" s="73"/>
      <c r="E1852" s="73"/>
      <c r="F1852" s="73"/>
      <c r="G1852" s="73"/>
      <c r="H1852" s="73"/>
      <c r="I1852" s="73"/>
      <c r="J1852" s="73"/>
      <c r="K1852" s="73"/>
      <c r="L1852" s="73"/>
      <c r="M1852" s="96" t="str">
        <f t="shared" si="28"/>
        <v/>
      </c>
    </row>
    <row r="1853" spans="1:13" x14ac:dyDescent="0.35">
      <c r="A1853" s="73">
        <v>1852</v>
      </c>
      <c r="B1853" s="73"/>
      <c r="C1853" s="73"/>
      <c r="D1853" s="73"/>
      <c r="E1853" s="73"/>
      <c r="F1853" s="73"/>
      <c r="G1853" s="73"/>
      <c r="H1853" s="73"/>
      <c r="I1853" s="73"/>
      <c r="J1853" s="73"/>
      <c r="K1853" s="73"/>
      <c r="L1853" s="73"/>
      <c r="M1853" s="96" t="str">
        <f t="shared" si="28"/>
        <v/>
      </c>
    </row>
    <row r="1854" spans="1:13" x14ac:dyDescent="0.35">
      <c r="A1854" s="73">
        <v>1853</v>
      </c>
      <c r="B1854" s="73"/>
      <c r="C1854" s="73"/>
      <c r="D1854" s="73"/>
      <c r="E1854" s="73"/>
      <c r="F1854" s="73"/>
      <c r="G1854" s="73"/>
      <c r="H1854" s="73"/>
      <c r="I1854" s="73"/>
      <c r="J1854" s="73"/>
      <c r="K1854" s="73"/>
      <c r="L1854" s="73"/>
      <c r="M1854" s="96" t="str">
        <f t="shared" si="28"/>
        <v/>
      </c>
    </row>
    <row r="1855" spans="1:13" x14ac:dyDescent="0.35">
      <c r="A1855" s="73">
        <v>1854</v>
      </c>
      <c r="B1855" s="73"/>
      <c r="C1855" s="73"/>
      <c r="D1855" s="73"/>
      <c r="E1855" s="73"/>
      <c r="F1855" s="73"/>
      <c r="G1855" s="73"/>
      <c r="H1855" s="73"/>
      <c r="I1855" s="73"/>
      <c r="J1855" s="73"/>
      <c r="K1855" s="73"/>
      <c r="L1855" s="73"/>
      <c r="M1855" s="96" t="str">
        <f t="shared" si="28"/>
        <v/>
      </c>
    </row>
    <row r="1856" spans="1:13" x14ac:dyDescent="0.35">
      <c r="A1856" s="73">
        <v>1855</v>
      </c>
      <c r="B1856" s="73"/>
      <c r="C1856" s="73"/>
      <c r="D1856" s="73"/>
      <c r="E1856" s="73"/>
      <c r="F1856" s="73"/>
      <c r="G1856" s="73"/>
      <c r="H1856" s="73"/>
      <c r="I1856" s="73"/>
      <c r="J1856" s="73"/>
      <c r="K1856" s="73"/>
      <c r="L1856" s="73"/>
      <c r="M1856" s="96" t="str">
        <f t="shared" si="28"/>
        <v/>
      </c>
    </row>
    <row r="1857" spans="1:13" x14ac:dyDescent="0.35">
      <c r="A1857" s="73">
        <v>1856</v>
      </c>
      <c r="B1857" s="73"/>
      <c r="C1857" s="73"/>
      <c r="D1857" s="73"/>
      <c r="E1857" s="73"/>
      <c r="F1857" s="73"/>
      <c r="G1857" s="73"/>
      <c r="H1857" s="73"/>
      <c r="I1857" s="73"/>
      <c r="J1857" s="73"/>
      <c r="K1857" s="73"/>
      <c r="L1857" s="73"/>
      <c r="M1857" s="96" t="str">
        <f t="shared" si="28"/>
        <v/>
      </c>
    </row>
    <row r="1858" spans="1:13" x14ac:dyDescent="0.35">
      <c r="A1858" s="73">
        <v>1857</v>
      </c>
      <c r="B1858" s="73"/>
      <c r="C1858" s="73"/>
      <c r="D1858" s="73"/>
      <c r="E1858" s="73"/>
      <c r="F1858" s="73"/>
      <c r="G1858" s="73"/>
      <c r="H1858" s="73"/>
      <c r="I1858" s="73"/>
      <c r="J1858" s="73"/>
      <c r="K1858" s="73"/>
      <c r="L1858" s="73"/>
      <c r="M1858" s="96" t="str">
        <f t="shared" ref="M1858:M1921" si="29">IF(COUNTA($D1858:$J1858)&gt;0,"x","")</f>
        <v/>
      </c>
    </row>
    <row r="1859" spans="1:13" x14ac:dyDescent="0.35">
      <c r="A1859" s="73">
        <v>1858</v>
      </c>
      <c r="B1859" s="73"/>
      <c r="C1859" s="73"/>
      <c r="D1859" s="73"/>
      <c r="E1859" s="73"/>
      <c r="F1859" s="73"/>
      <c r="G1859" s="73"/>
      <c r="H1859" s="73"/>
      <c r="I1859" s="73"/>
      <c r="J1859" s="73"/>
      <c r="K1859" s="73"/>
      <c r="L1859" s="73"/>
      <c r="M1859" s="96" t="str">
        <f t="shared" si="29"/>
        <v/>
      </c>
    </row>
    <row r="1860" spans="1:13" x14ac:dyDescent="0.35">
      <c r="A1860" s="73">
        <v>1859</v>
      </c>
      <c r="B1860" s="73"/>
      <c r="C1860" s="73"/>
      <c r="D1860" s="73"/>
      <c r="E1860" s="73"/>
      <c r="F1860" s="73"/>
      <c r="G1860" s="73"/>
      <c r="H1860" s="73"/>
      <c r="I1860" s="73"/>
      <c r="J1860" s="73"/>
      <c r="K1860" s="73"/>
      <c r="L1860" s="73"/>
      <c r="M1860" s="96" t="str">
        <f t="shared" si="29"/>
        <v/>
      </c>
    </row>
    <row r="1861" spans="1:13" x14ac:dyDescent="0.35">
      <c r="A1861" s="73">
        <v>1860</v>
      </c>
      <c r="B1861" s="73"/>
      <c r="C1861" s="73"/>
      <c r="D1861" s="73"/>
      <c r="E1861" s="73"/>
      <c r="F1861" s="73"/>
      <c r="G1861" s="73"/>
      <c r="H1861" s="73"/>
      <c r="I1861" s="73"/>
      <c r="J1861" s="73"/>
      <c r="K1861" s="73"/>
      <c r="L1861" s="73"/>
      <c r="M1861" s="96" t="str">
        <f t="shared" si="29"/>
        <v/>
      </c>
    </row>
    <row r="1862" spans="1:13" x14ac:dyDescent="0.35">
      <c r="A1862" s="73">
        <v>1861</v>
      </c>
      <c r="B1862" s="73"/>
      <c r="C1862" s="73"/>
      <c r="D1862" s="73"/>
      <c r="E1862" s="73"/>
      <c r="F1862" s="73"/>
      <c r="G1862" s="73"/>
      <c r="H1862" s="73"/>
      <c r="I1862" s="73"/>
      <c r="J1862" s="73"/>
      <c r="K1862" s="73"/>
      <c r="L1862" s="73"/>
      <c r="M1862" s="96" t="str">
        <f t="shared" si="29"/>
        <v/>
      </c>
    </row>
    <row r="1863" spans="1:13" x14ac:dyDescent="0.35">
      <c r="A1863" s="73">
        <v>1862</v>
      </c>
      <c r="B1863" s="73"/>
      <c r="C1863" s="73"/>
      <c r="D1863" s="73"/>
      <c r="E1863" s="73"/>
      <c r="F1863" s="73"/>
      <c r="G1863" s="73"/>
      <c r="H1863" s="73"/>
      <c r="I1863" s="73"/>
      <c r="J1863" s="73"/>
      <c r="K1863" s="73"/>
      <c r="L1863" s="73"/>
      <c r="M1863" s="96" t="str">
        <f t="shared" si="29"/>
        <v/>
      </c>
    </row>
    <row r="1864" spans="1:13" x14ac:dyDescent="0.35">
      <c r="A1864" s="73">
        <v>1863</v>
      </c>
      <c r="B1864" s="73"/>
      <c r="C1864" s="73"/>
      <c r="D1864" s="73"/>
      <c r="E1864" s="73"/>
      <c r="F1864" s="73"/>
      <c r="G1864" s="73"/>
      <c r="H1864" s="73"/>
      <c r="I1864" s="73"/>
      <c r="J1864" s="73"/>
      <c r="K1864" s="73"/>
      <c r="L1864" s="73"/>
      <c r="M1864" s="96" t="str">
        <f t="shared" si="29"/>
        <v/>
      </c>
    </row>
    <row r="1865" spans="1:13" x14ac:dyDescent="0.35">
      <c r="A1865" s="73">
        <v>1864</v>
      </c>
      <c r="B1865" s="73"/>
      <c r="C1865" s="73"/>
      <c r="D1865" s="73"/>
      <c r="E1865" s="73"/>
      <c r="F1865" s="73"/>
      <c r="G1865" s="73"/>
      <c r="H1865" s="73"/>
      <c r="I1865" s="73"/>
      <c r="J1865" s="73"/>
      <c r="K1865" s="73"/>
      <c r="L1865" s="73"/>
      <c r="M1865" s="96" t="str">
        <f t="shared" si="29"/>
        <v/>
      </c>
    </row>
    <row r="1866" spans="1:13" x14ac:dyDescent="0.35">
      <c r="A1866" s="73">
        <v>1865</v>
      </c>
      <c r="B1866" s="73"/>
      <c r="C1866" s="73"/>
      <c r="D1866" s="73"/>
      <c r="E1866" s="73"/>
      <c r="F1866" s="73"/>
      <c r="G1866" s="73"/>
      <c r="H1866" s="73"/>
      <c r="I1866" s="73"/>
      <c r="J1866" s="73"/>
      <c r="K1866" s="73"/>
      <c r="L1866" s="73"/>
      <c r="M1866" s="96" t="str">
        <f t="shared" si="29"/>
        <v/>
      </c>
    </row>
    <row r="1867" spans="1:13" x14ac:dyDescent="0.35">
      <c r="A1867" s="73">
        <v>1866</v>
      </c>
      <c r="B1867" s="73"/>
      <c r="C1867" s="73"/>
      <c r="D1867" s="73"/>
      <c r="E1867" s="73"/>
      <c r="F1867" s="73"/>
      <c r="G1867" s="73"/>
      <c r="H1867" s="73"/>
      <c r="I1867" s="73"/>
      <c r="J1867" s="73"/>
      <c r="K1867" s="73"/>
      <c r="L1867" s="73"/>
      <c r="M1867" s="96" t="str">
        <f t="shared" si="29"/>
        <v/>
      </c>
    </row>
    <row r="1868" spans="1:13" x14ac:dyDescent="0.35">
      <c r="A1868" s="73">
        <v>1867</v>
      </c>
      <c r="B1868" s="73"/>
      <c r="C1868" s="73"/>
      <c r="D1868" s="73"/>
      <c r="E1868" s="73"/>
      <c r="F1868" s="73"/>
      <c r="G1868" s="73"/>
      <c r="H1868" s="73"/>
      <c r="I1868" s="73"/>
      <c r="J1868" s="73"/>
      <c r="K1868" s="73"/>
      <c r="L1868" s="73"/>
      <c r="M1868" s="96" t="str">
        <f t="shared" si="29"/>
        <v/>
      </c>
    </row>
    <row r="1869" spans="1:13" x14ac:dyDescent="0.35">
      <c r="A1869" s="73">
        <v>1868</v>
      </c>
      <c r="B1869" s="73"/>
      <c r="C1869" s="73"/>
      <c r="D1869" s="73"/>
      <c r="E1869" s="73"/>
      <c r="F1869" s="73"/>
      <c r="G1869" s="73"/>
      <c r="H1869" s="73"/>
      <c r="I1869" s="73"/>
      <c r="J1869" s="73"/>
      <c r="K1869" s="73"/>
      <c r="L1869" s="73"/>
      <c r="M1869" s="96" t="str">
        <f t="shared" si="29"/>
        <v/>
      </c>
    </row>
    <row r="1870" spans="1:13" x14ac:dyDescent="0.35">
      <c r="A1870" s="73">
        <v>1869</v>
      </c>
      <c r="B1870" s="73" t="s">
        <v>330</v>
      </c>
      <c r="C1870" s="73"/>
      <c r="D1870" s="73"/>
      <c r="E1870" s="73"/>
      <c r="F1870" s="73"/>
      <c r="G1870" s="73"/>
      <c r="H1870" s="73"/>
      <c r="I1870" s="73"/>
      <c r="J1870" s="73"/>
      <c r="K1870" s="73"/>
      <c r="L1870" s="73"/>
      <c r="M1870" s="96" t="str">
        <f t="shared" si="29"/>
        <v/>
      </c>
    </row>
    <row r="1871" spans="1:13" x14ac:dyDescent="0.35">
      <c r="A1871" s="73">
        <v>1870</v>
      </c>
      <c r="B1871" s="73" t="s">
        <v>331</v>
      </c>
      <c r="C1871" s="73" t="s">
        <v>133</v>
      </c>
      <c r="D1871" s="73" t="s">
        <v>18</v>
      </c>
      <c r="E1871" s="73"/>
      <c r="F1871" s="73"/>
      <c r="G1871" s="73"/>
      <c r="H1871" s="73" t="s">
        <v>18</v>
      </c>
      <c r="I1871" s="73"/>
      <c r="J1871" s="73"/>
      <c r="K1871" s="73" t="s">
        <v>98</v>
      </c>
      <c r="L1871" s="73" t="s">
        <v>129</v>
      </c>
      <c r="M1871" s="96" t="str">
        <f t="shared" si="29"/>
        <v>x</v>
      </c>
    </row>
    <row r="1872" spans="1:13" x14ac:dyDescent="0.35">
      <c r="A1872" s="73">
        <v>1871</v>
      </c>
      <c r="B1872" s="73"/>
      <c r="C1872" s="73"/>
      <c r="D1872" s="73"/>
      <c r="E1872" s="73"/>
      <c r="F1872" s="73"/>
      <c r="G1872" s="73"/>
      <c r="H1872" s="73"/>
      <c r="I1872" s="73"/>
      <c r="J1872" s="73"/>
      <c r="K1872" s="73"/>
      <c r="L1872" s="73"/>
      <c r="M1872" s="96" t="str">
        <f t="shared" si="29"/>
        <v/>
      </c>
    </row>
    <row r="1873" spans="1:13" x14ac:dyDescent="0.35">
      <c r="A1873" s="73">
        <v>1872</v>
      </c>
      <c r="B1873" s="73"/>
      <c r="C1873" s="73"/>
      <c r="D1873" s="73"/>
      <c r="E1873" s="73"/>
      <c r="F1873" s="73"/>
      <c r="G1873" s="73"/>
      <c r="H1873" s="73"/>
      <c r="I1873" s="73"/>
      <c r="J1873" s="73"/>
      <c r="K1873" s="73"/>
      <c r="L1873" s="73"/>
      <c r="M1873" s="96" t="str">
        <f t="shared" si="29"/>
        <v/>
      </c>
    </row>
    <row r="1874" spans="1:13" x14ac:dyDescent="0.35">
      <c r="A1874" s="73">
        <v>1873</v>
      </c>
      <c r="B1874" s="73"/>
      <c r="C1874" s="73"/>
      <c r="D1874" s="73"/>
      <c r="E1874" s="73"/>
      <c r="F1874" s="73"/>
      <c r="G1874" s="73"/>
      <c r="H1874" s="73"/>
      <c r="I1874" s="73"/>
      <c r="J1874" s="73"/>
      <c r="K1874" s="73"/>
      <c r="L1874" s="73"/>
      <c r="M1874" s="96" t="str">
        <f t="shared" si="29"/>
        <v/>
      </c>
    </row>
    <row r="1875" spans="1:13" x14ac:dyDescent="0.35">
      <c r="A1875" s="73">
        <v>1874</v>
      </c>
      <c r="B1875" s="73"/>
      <c r="C1875" s="73"/>
      <c r="D1875" s="73"/>
      <c r="E1875" s="73"/>
      <c r="F1875" s="73"/>
      <c r="G1875" s="73"/>
      <c r="H1875" s="73"/>
      <c r="I1875" s="73"/>
      <c r="J1875" s="73"/>
      <c r="K1875" s="73"/>
      <c r="L1875" s="73"/>
      <c r="M1875" s="96" t="str">
        <f t="shared" si="29"/>
        <v/>
      </c>
    </row>
    <row r="1876" spans="1:13" x14ac:dyDescent="0.35">
      <c r="A1876" s="73">
        <v>1875</v>
      </c>
      <c r="B1876" s="73" t="s">
        <v>332</v>
      </c>
      <c r="C1876" s="73"/>
      <c r="D1876" s="73"/>
      <c r="E1876" s="73"/>
      <c r="F1876" s="73"/>
      <c r="G1876" s="73"/>
      <c r="H1876" s="73"/>
      <c r="I1876" s="73"/>
      <c r="J1876" s="73"/>
      <c r="K1876" s="73"/>
      <c r="L1876" s="73"/>
      <c r="M1876" s="96" t="str">
        <f t="shared" si="29"/>
        <v/>
      </c>
    </row>
    <row r="1877" spans="1:13" x14ac:dyDescent="0.35">
      <c r="A1877" s="73">
        <v>1876</v>
      </c>
      <c r="B1877" s="73" t="s">
        <v>333</v>
      </c>
      <c r="C1877" s="73"/>
      <c r="D1877" s="73"/>
      <c r="E1877" s="73"/>
      <c r="F1877" s="73"/>
      <c r="G1877" s="73"/>
      <c r="H1877" s="73"/>
      <c r="I1877" s="73"/>
      <c r="J1877" s="73"/>
      <c r="K1877" s="73"/>
      <c r="L1877" s="73"/>
      <c r="M1877" s="96" t="str">
        <f t="shared" si="29"/>
        <v/>
      </c>
    </row>
    <row r="1878" spans="1:13" x14ac:dyDescent="0.35">
      <c r="A1878" s="73">
        <v>1877</v>
      </c>
      <c r="B1878" s="73" t="s">
        <v>334</v>
      </c>
      <c r="C1878" s="73"/>
      <c r="D1878" s="73"/>
      <c r="E1878" s="73"/>
      <c r="F1878" s="73"/>
      <c r="G1878" s="73"/>
      <c r="H1878" s="73"/>
      <c r="I1878" s="73"/>
      <c r="J1878" s="73"/>
      <c r="K1878" s="73"/>
      <c r="L1878" s="73"/>
      <c r="M1878" s="96" t="str">
        <f t="shared" si="29"/>
        <v/>
      </c>
    </row>
    <row r="1879" spans="1:13" x14ac:dyDescent="0.35">
      <c r="A1879" s="73">
        <v>1878</v>
      </c>
      <c r="B1879" s="73"/>
      <c r="C1879" s="73"/>
      <c r="D1879" s="73"/>
      <c r="E1879" s="73"/>
      <c r="F1879" s="73"/>
      <c r="G1879" s="73"/>
      <c r="H1879" s="73"/>
      <c r="I1879" s="73"/>
      <c r="J1879" s="73"/>
      <c r="K1879" s="73"/>
      <c r="L1879" s="73"/>
      <c r="M1879" s="96" t="str">
        <f t="shared" si="29"/>
        <v/>
      </c>
    </row>
    <row r="1880" spans="1:13" x14ac:dyDescent="0.35">
      <c r="A1880" s="73">
        <v>1879</v>
      </c>
      <c r="B1880" s="73"/>
      <c r="C1880" s="73"/>
      <c r="D1880" s="73"/>
      <c r="E1880" s="73"/>
      <c r="F1880" s="73"/>
      <c r="G1880" s="73"/>
      <c r="H1880" s="73"/>
      <c r="I1880" s="73"/>
      <c r="J1880" s="73"/>
      <c r="K1880" s="73"/>
      <c r="L1880" s="73"/>
      <c r="M1880" s="96" t="str">
        <f t="shared" si="29"/>
        <v/>
      </c>
    </row>
    <row r="1881" spans="1:13" x14ac:dyDescent="0.35">
      <c r="A1881" s="73">
        <v>1880</v>
      </c>
      <c r="B1881" s="73"/>
      <c r="C1881" s="73"/>
      <c r="D1881" s="73"/>
      <c r="E1881" s="73"/>
      <c r="F1881" s="73"/>
      <c r="G1881" s="73"/>
      <c r="H1881" s="73"/>
      <c r="I1881" s="73"/>
      <c r="J1881" s="73"/>
      <c r="K1881" s="73"/>
      <c r="L1881" s="73"/>
      <c r="M1881" s="96" t="str">
        <f t="shared" si="29"/>
        <v/>
      </c>
    </row>
    <row r="1882" spans="1:13" x14ac:dyDescent="0.35">
      <c r="A1882" s="73">
        <v>1881</v>
      </c>
      <c r="B1882" s="73" t="s">
        <v>335</v>
      </c>
      <c r="C1882" s="73" t="s">
        <v>752</v>
      </c>
      <c r="D1882" s="73" t="s">
        <v>18</v>
      </c>
      <c r="E1882" s="73"/>
      <c r="F1882" s="73"/>
      <c r="G1882" s="73"/>
      <c r="H1882" s="73" t="s">
        <v>18</v>
      </c>
      <c r="I1882" s="73"/>
      <c r="J1882" s="73"/>
      <c r="K1882" s="73" t="s">
        <v>97</v>
      </c>
      <c r="L1882" s="73" t="s">
        <v>132</v>
      </c>
      <c r="M1882" s="96" t="str">
        <f t="shared" si="29"/>
        <v>x</v>
      </c>
    </row>
    <row r="1883" spans="1:13" x14ac:dyDescent="0.35">
      <c r="A1883" s="73">
        <v>1882</v>
      </c>
      <c r="B1883" s="73"/>
      <c r="C1883" s="73"/>
      <c r="D1883" s="73"/>
      <c r="E1883" s="73"/>
      <c r="F1883" s="73"/>
      <c r="G1883" s="73"/>
      <c r="H1883" s="73"/>
      <c r="I1883" s="73"/>
      <c r="J1883" s="73"/>
      <c r="K1883" s="73"/>
      <c r="L1883" s="73"/>
      <c r="M1883" s="96" t="str">
        <f t="shared" si="29"/>
        <v/>
      </c>
    </row>
    <row r="1884" spans="1:13" x14ac:dyDescent="0.35">
      <c r="A1884" s="73">
        <v>1883</v>
      </c>
      <c r="B1884" s="73" t="s">
        <v>336</v>
      </c>
      <c r="C1884" s="73" t="s">
        <v>752</v>
      </c>
      <c r="D1884" s="73" t="s">
        <v>18</v>
      </c>
      <c r="E1884" s="73"/>
      <c r="F1884" s="73"/>
      <c r="G1884" s="73"/>
      <c r="H1884" s="73"/>
      <c r="I1884" s="73"/>
      <c r="J1884" s="73"/>
      <c r="K1884" s="73" t="s">
        <v>98</v>
      </c>
      <c r="L1884" s="73" t="s">
        <v>129</v>
      </c>
      <c r="M1884" s="96" t="str">
        <f t="shared" si="29"/>
        <v>x</v>
      </c>
    </row>
    <row r="1885" spans="1:13" x14ac:dyDescent="0.35">
      <c r="A1885" s="73">
        <v>1884</v>
      </c>
      <c r="B1885" s="73"/>
      <c r="C1885" s="73"/>
      <c r="D1885" s="73"/>
      <c r="E1885" s="73"/>
      <c r="F1885" s="73"/>
      <c r="G1885" s="73"/>
      <c r="H1885" s="73"/>
      <c r="I1885" s="73"/>
      <c r="J1885" s="73"/>
      <c r="K1885" s="73"/>
      <c r="L1885" s="73"/>
      <c r="M1885" s="96" t="str">
        <f t="shared" si="29"/>
        <v/>
      </c>
    </row>
    <row r="1886" spans="1:13" x14ac:dyDescent="0.35">
      <c r="A1886" s="73">
        <v>1885</v>
      </c>
      <c r="B1886" s="73"/>
      <c r="C1886" s="73"/>
      <c r="D1886" s="73"/>
      <c r="E1886" s="73"/>
      <c r="F1886" s="73"/>
      <c r="G1886" s="73"/>
      <c r="H1886" s="73"/>
      <c r="I1886" s="73"/>
      <c r="J1886" s="73"/>
      <c r="K1886" s="73"/>
      <c r="L1886" s="73"/>
      <c r="M1886" s="96" t="str">
        <f t="shared" si="29"/>
        <v/>
      </c>
    </row>
    <row r="1887" spans="1:13" x14ac:dyDescent="0.35">
      <c r="A1887" s="73">
        <v>1886</v>
      </c>
      <c r="B1887" s="73"/>
      <c r="C1887" s="73"/>
      <c r="D1887" s="73"/>
      <c r="E1887" s="73"/>
      <c r="F1887" s="73"/>
      <c r="G1887" s="73"/>
      <c r="H1887" s="73"/>
      <c r="I1887" s="73"/>
      <c r="J1887" s="73"/>
      <c r="K1887" s="73"/>
      <c r="L1887" s="73"/>
      <c r="M1887" s="96" t="str">
        <f t="shared" si="29"/>
        <v/>
      </c>
    </row>
    <row r="1888" spans="1:13" x14ac:dyDescent="0.35">
      <c r="A1888" s="73">
        <v>1887</v>
      </c>
      <c r="B1888" s="73"/>
      <c r="C1888" s="73"/>
      <c r="D1888" s="73"/>
      <c r="E1888" s="73"/>
      <c r="F1888" s="73"/>
      <c r="G1888" s="73"/>
      <c r="H1888" s="73"/>
      <c r="I1888" s="73"/>
      <c r="J1888" s="73"/>
      <c r="K1888" s="73"/>
      <c r="L1888" s="73"/>
      <c r="M1888" s="96" t="str">
        <f t="shared" si="29"/>
        <v/>
      </c>
    </row>
    <row r="1889" spans="1:13" x14ac:dyDescent="0.35">
      <c r="A1889" s="73">
        <v>1888</v>
      </c>
      <c r="B1889" s="73"/>
      <c r="C1889" s="73"/>
      <c r="D1889" s="73"/>
      <c r="E1889" s="73"/>
      <c r="F1889" s="73"/>
      <c r="G1889" s="73"/>
      <c r="H1889" s="73"/>
      <c r="I1889" s="73"/>
      <c r="J1889" s="73"/>
      <c r="K1889" s="73"/>
      <c r="L1889" s="73"/>
      <c r="M1889" s="96" t="str">
        <f t="shared" si="29"/>
        <v/>
      </c>
    </row>
    <row r="1890" spans="1:13" x14ac:dyDescent="0.35">
      <c r="A1890" s="73">
        <v>1889</v>
      </c>
      <c r="B1890" s="73"/>
      <c r="C1890" s="73"/>
      <c r="D1890" s="73"/>
      <c r="E1890" s="73"/>
      <c r="F1890" s="73"/>
      <c r="G1890" s="73"/>
      <c r="H1890" s="73"/>
      <c r="I1890" s="73"/>
      <c r="J1890" s="73"/>
      <c r="K1890" s="73"/>
      <c r="L1890" s="73"/>
      <c r="M1890" s="96" t="str">
        <f t="shared" si="29"/>
        <v/>
      </c>
    </row>
    <row r="1891" spans="1:13" x14ac:dyDescent="0.35">
      <c r="A1891" s="73">
        <v>1890</v>
      </c>
      <c r="B1891" s="73" t="s">
        <v>337</v>
      </c>
      <c r="C1891" s="73"/>
      <c r="D1891" s="73"/>
      <c r="E1891" s="73"/>
      <c r="F1891" s="73"/>
      <c r="G1891" s="73"/>
      <c r="H1891" s="73"/>
      <c r="I1891" s="73"/>
      <c r="J1891" s="73"/>
      <c r="K1891" s="73"/>
      <c r="L1891" s="73"/>
      <c r="M1891" s="96" t="str">
        <f t="shared" si="29"/>
        <v/>
      </c>
    </row>
    <row r="1892" spans="1:13" x14ac:dyDescent="0.35">
      <c r="A1892" s="73">
        <v>1891</v>
      </c>
      <c r="B1892" s="73" t="s">
        <v>338</v>
      </c>
      <c r="C1892" s="73" t="s">
        <v>752</v>
      </c>
      <c r="D1892" s="73" t="s">
        <v>18</v>
      </c>
      <c r="E1892" s="73" t="s">
        <v>18</v>
      </c>
      <c r="F1892" s="73" t="s">
        <v>18</v>
      </c>
      <c r="G1892" s="73"/>
      <c r="H1892" s="73"/>
      <c r="I1892" s="73"/>
      <c r="J1892" s="73"/>
      <c r="K1892" s="73" t="s">
        <v>93</v>
      </c>
      <c r="L1892" s="73" t="s">
        <v>132</v>
      </c>
      <c r="M1892" s="96" t="str">
        <f t="shared" si="29"/>
        <v>x</v>
      </c>
    </row>
    <row r="1893" spans="1:13" x14ac:dyDescent="0.35">
      <c r="A1893" s="73">
        <v>1892</v>
      </c>
      <c r="B1893" s="73"/>
      <c r="C1893" s="73"/>
      <c r="D1893" s="73"/>
      <c r="E1893" s="73"/>
      <c r="F1893" s="73"/>
      <c r="G1893" s="73"/>
      <c r="H1893" s="73"/>
      <c r="I1893" s="73"/>
      <c r="J1893" s="73"/>
      <c r="K1893" s="73"/>
      <c r="L1893" s="73"/>
      <c r="M1893" s="96" t="str">
        <f t="shared" si="29"/>
        <v/>
      </c>
    </row>
    <row r="1894" spans="1:13" x14ac:dyDescent="0.35">
      <c r="A1894" s="73">
        <v>1893</v>
      </c>
      <c r="B1894" s="73"/>
      <c r="C1894" s="73"/>
      <c r="D1894" s="73"/>
      <c r="E1894" s="73"/>
      <c r="F1894" s="73"/>
      <c r="G1894" s="73"/>
      <c r="H1894" s="73"/>
      <c r="I1894" s="73"/>
      <c r="J1894" s="73"/>
      <c r="K1894" s="73"/>
      <c r="L1894" s="73"/>
      <c r="M1894" s="96" t="str">
        <f t="shared" si="29"/>
        <v/>
      </c>
    </row>
    <row r="1895" spans="1:13" x14ac:dyDescent="0.35">
      <c r="A1895" s="73">
        <v>1894</v>
      </c>
      <c r="B1895" s="73"/>
      <c r="C1895" s="73"/>
      <c r="D1895" s="73"/>
      <c r="E1895" s="73"/>
      <c r="F1895" s="73"/>
      <c r="G1895" s="73"/>
      <c r="H1895" s="73"/>
      <c r="I1895" s="73"/>
      <c r="J1895" s="73"/>
      <c r="K1895" s="73"/>
      <c r="L1895" s="73"/>
      <c r="M1895" s="96" t="str">
        <f t="shared" si="29"/>
        <v/>
      </c>
    </row>
    <row r="1896" spans="1:13" x14ac:dyDescent="0.35">
      <c r="A1896" s="73">
        <v>1895</v>
      </c>
      <c r="B1896" s="73"/>
      <c r="C1896" s="73"/>
      <c r="D1896" s="73"/>
      <c r="E1896" s="73"/>
      <c r="F1896" s="73"/>
      <c r="G1896" s="73"/>
      <c r="H1896" s="73"/>
      <c r="I1896" s="73"/>
      <c r="J1896" s="73"/>
      <c r="K1896" s="73"/>
      <c r="L1896" s="73"/>
      <c r="M1896" s="96" t="str">
        <f t="shared" si="29"/>
        <v/>
      </c>
    </row>
    <row r="1897" spans="1:13" x14ac:dyDescent="0.35">
      <c r="A1897" s="73">
        <v>1896</v>
      </c>
      <c r="B1897" s="73" t="s">
        <v>339</v>
      </c>
      <c r="C1897" s="73" t="s">
        <v>752</v>
      </c>
      <c r="D1897" s="73"/>
      <c r="E1897" s="73" t="s">
        <v>18</v>
      </c>
      <c r="F1897" s="73"/>
      <c r="G1897" s="73"/>
      <c r="H1897" s="73" t="s">
        <v>18</v>
      </c>
      <c r="I1897" s="73"/>
      <c r="J1897" s="73"/>
      <c r="K1897" s="73"/>
      <c r="L1897" s="73"/>
      <c r="M1897" s="96" t="str">
        <f t="shared" si="29"/>
        <v>x</v>
      </c>
    </row>
    <row r="1898" spans="1:13" x14ac:dyDescent="0.35">
      <c r="A1898" s="73">
        <v>1897</v>
      </c>
      <c r="B1898" s="73" t="s">
        <v>340</v>
      </c>
      <c r="C1898" s="73"/>
      <c r="D1898" s="73"/>
      <c r="E1898" s="73"/>
      <c r="F1898" s="73"/>
      <c r="G1898" s="73"/>
      <c r="H1898" s="73"/>
      <c r="I1898" s="73"/>
      <c r="J1898" s="73"/>
      <c r="K1898" s="73"/>
      <c r="L1898" s="73"/>
      <c r="M1898" s="96" t="str">
        <f t="shared" si="29"/>
        <v/>
      </c>
    </row>
    <row r="1899" spans="1:13" x14ac:dyDescent="0.35">
      <c r="A1899" s="73">
        <v>1898</v>
      </c>
      <c r="B1899" s="73"/>
      <c r="C1899" s="73"/>
      <c r="D1899" s="73"/>
      <c r="E1899" s="73"/>
      <c r="F1899" s="73"/>
      <c r="G1899" s="73"/>
      <c r="H1899" s="73"/>
      <c r="I1899" s="73"/>
      <c r="J1899" s="73"/>
      <c r="K1899" s="73"/>
      <c r="L1899" s="73"/>
      <c r="M1899" s="96" t="str">
        <f t="shared" si="29"/>
        <v/>
      </c>
    </row>
    <row r="1900" spans="1:13" x14ac:dyDescent="0.35">
      <c r="A1900" s="73">
        <v>1899</v>
      </c>
      <c r="B1900" s="73"/>
      <c r="C1900" s="73"/>
      <c r="D1900" s="73"/>
      <c r="E1900" s="73"/>
      <c r="F1900" s="73"/>
      <c r="G1900" s="73"/>
      <c r="H1900" s="73"/>
      <c r="I1900" s="73"/>
      <c r="J1900" s="73"/>
      <c r="K1900" s="73"/>
      <c r="L1900" s="73"/>
      <c r="M1900" s="96" t="str">
        <f t="shared" si="29"/>
        <v/>
      </c>
    </row>
    <row r="1901" spans="1:13" x14ac:dyDescent="0.35">
      <c r="A1901" s="73">
        <v>1900</v>
      </c>
      <c r="B1901" s="73"/>
      <c r="C1901" s="73"/>
      <c r="D1901" s="73"/>
      <c r="E1901" s="73"/>
      <c r="F1901" s="73"/>
      <c r="G1901" s="73"/>
      <c r="H1901" s="73"/>
      <c r="I1901" s="73"/>
      <c r="J1901" s="73"/>
      <c r="K1901" s="73"/>
      <c r="L1901" s="73"/>
      <c r="M1901" s="96" t="str">
        <f t="shared" si="29"/>
        <v/>
      </c>
    </row>
    <row r="1902" spans="1:13" x14ac:dyDescent="0.35">
      <c r="A1902" s="73">
        <v>1901</v>
      </c>
      <c r="B1902" s="73" t="s">
        <v>341</v>
      </c>
      <c r="C1902" s="73" t="s">
        <v>752</v>
      </c>
      <c r="D1902" s="73" t="s">
        <v>18</v>
      </c>
      <c r="E1902" s="73" t="s">
        <v>18</v>
      </c>
      <c r="F1902" s="73"/>
      <c r="G1902" s="73"/>
      <c r="H1902" s="73"/>
      <c r="I1902" s="73"/>
      <c r="J1902" s="73"/>
      <c r="K1902" s="73" t="s">
        <v>93</v>
      </c>
      <c r="L1902" s="73" t="s">
        <v>129</v>
      </c>
      <c r="M1902" s="96" t="str">
        <f t="shared" si="29"/>
        <v>x</v>
      </c>
    </row>
    <row r="1903" spans="1:13" x14ac:dyDescent="0.35">
      <c r="A1903" s="73">
        <v>1902</v>
      </c>
      <c r="B1903" s="73"/>
      <c r="C1903" s="73"/>
      <c r="D1903" s="73"/>
      <c r="E1903" s="73"/>
      <c r="F1903" s="73"/>
      <c r="G1903" s="73"/>
      <c r="H1903" s="73"/>
      <c r="I1903" s="73"/>
      <c r="J1903" s="73"/>
      <c r="K1903" s="73"/>
      <c r="L1903" s="73"/>
      <c r="M1903" s="96" t="str">
        <f t="shared" si="29"/>
        <v/>
      </c>
    </row>
    <row r="1904" spans="1:13" x14ac:dyDescent="0.35">
      <c r="A1904" s="73">
        <v>1903</v>
      </c>
      <c r="B1904" s="73"/>
      <c r="C1904" s="73"/>
      <c r="D1904" s="73"/>
      <c r="E1904" s="73"/>
      <c r="F1904" s="73"/>
      <c r="G1904" s="73"/>
      <c r="H1904" s="73"/>
      <c r="I1904" s="73"/>
      <c r="J1904" s="73"/>
      <c r="K1904" s="73"/>
      <c r="L1904" s="73"/>
      <c r="M1904" s="96" t="str">
        <f t="shared" si="29"/>
        <v/>
      </c>
    </row>
    <row r="1905" spans="1:13" x14ac:dyDescent="0.35">
      <c r="A1905" s="73">
        <v>1904</v>
      </c>
      <c r="B1905" s="73"/>
      <c r="C1905" s="73"/>
      <c r="D1905" s="73"/>
      <c r="E1905" s="73"/>
      <c r="F1905" s="73"/>
      <c r="G1905" s="73"/>
      <c r="H1905" s="73"/>
      <c r="I1905" s="73"/>
      <c r="J1905" s="73"/>
      <c r="K1905" s="73"/>
      <c r="L1905" s="73"/>
      <c r="M1905" s="96" t="str">
        <f t="shared" si="29"/>
        <v/>
      </c>
    </row>
    <row r="1906" spans="1:13" x14ac:dyDescent="0.35">
      <c r="A1906" s="73">
        <v>1905</v>
      </c>
      <c r="B1906" s="73"/>
      <c r="C1906" s="73"/>
      <c r="D1906" s="73"/>
      <c r="E1906" s="73"/>
      <c r="F1906" s="73"/>
      <c r="G1906" s="73"/>
      <c r="H1906" s="73"/>
      <c r="I1906" s="73"/>
      <c r="J1906" s="73"/>
      <c r="K1906" s="73"/>
      <c r="L1906" s="73"/>
      <c r="M1906" s="96" t="str">
        <f t="shared" si="29"/>
        <v/>
      </c>
    </row>
    <row r="1907" spans="1:13" x14ac:dyDescent="0.35">
      <c r="A1907" s="73">
        <v>1906</v>
      </c>
      <c r="B1907" s="73"/>
      <c r="C1907" s="73"/>
      <c r="D1907" s="73"/>
      <c r="E1907" s="73"/>
      <c r="F1907" s="73"/>
      <c r="G1907" s="73"/>
      <c r="H1907" s="73"/>
      <c r="I1907" s="73"/>
      <c r="J1907" s="73"/>
      <c r="K1907" s="73"/>
      <c r="L1907" s="73"/>
      <c r="M1907" s="96" t="str">
        <f t="shared" si="29"/>
        <v/>
      </c>
    </row>
    <row r="1908" spans="1:13" x14ac:dyDescent="0.35">
      <c r="A1908" s="73">
        <v>1907</v>
      </c>
      <c r="B1908" s="73"/>
      <c r="C1908" s="73"/>
      <c r="D1908" s="73"/>
      <c r="E1908" s="73"/>
      <c r="F1908" s="73"/>
      <c r="G1908" s="73"/>
      <c r="H1908" s="73"/>
      <c r="I1908" s="73"/>
      <c r="J1908" s="73"/>
      <c r="K1908" s="73"/>
      <c r="L1908" s="73"/>
      <c r="M1908" s="96" t="str">
        <f t="shared" si="29"/>
        <v/>
      </c>
    </row>
    <row r="1909" spans="1:13" x14ac:dyDescent="0.35">
      <c r="A1909" s="73">
        <v>1908</v>
      </c>
      <c r="B1909" s="73"/>
      <c r="C1909" s="73"/>
      <c r="D1909" s="73"/>
      <c r="E1909" s="73"/>
      <c r="F1909" s="73"/>
      <c r="G1909" s="73"/>
      <c r="H1909" s="73"/>
      <c r="I1909" s="73"/>
      <c r="J1909" s="73"/>
      <c r="K1909" s="73"/>
      <c r="L1909" s="73"/>
      <c r="M1909" s="96" t="str">
        <f t="shared" si="29"/>
        <v/>
      </c>
    </row>
    <row r="1910" spans="1:13" x14ac:dyDescent="0.35">
      <c r="A1910" s="73">
        <v>1909</v>
      </c>
      <c r="B1910" s="73" t="s">
        <v>342</v>
      </c>
      <c r="C1910" s="73" t="s">
        <v>133</v>
      </c>
      <c r="D1910" s="73"/>
      <c r="E1910" s="73"/>
      <c r="F1910" s="73"/>
      <c r="G1910" s="73"/>
      <c r="H1910" s="73"/>
      <c r="I1910" s="73"/>
      <c r="J1910" s="73"/>
      <c r="K1910" s="73"/>
      <c r="L1910" s="73"/>
      <c r="M1910" s="96" t="str">
        <f t="shared" si="29"/>
        <v/>
      </c>
    </row>
    <row r="1911" spans="1:13" x14ac:dyDescent="0.35">
      <c r="A1911" s="73">
        <v>1910</v>
      </c>
      <c r="B1911" s="73"/>
      <c r="C1911" s="73"/>
      <c r="D1911" s="73"/>
      <c r="E1911" s="73"/>
      <c r="F1911" s="73"/>
      <c r="G1911" s="73"/>
      <c r="H1911" s="73"/>
      <c r="I1911" s="73"/>
      <c r="J1911" s="73"/>
      <c r="K1911" s="73"/>
      <c r="M1911" s="96" t="str">
        <f t="shared" si="29"/>
        <v/>
      </c>
    </row>
    <row r="1912" spans="1:13" x14ac:dyDescent="0.35">
      <c r="A1912" s="73">
        <v>1911</v>
      </c>
      <c r="B1912" s="73"/>
      <c r="C1912" s="73"/>
      <c r="D1912" s="73"/>
      <c r="E1912" s="73"/>
      <c r="F1912" s="73"/>
      <c r="G1912" s="73"/>
      <c r="H1912" s="73"/>
      <c r="I1912" s="73"/>
      <c r="J1912" s="73"/>
      <c r="K1912" s="73"/>
      <c r="L1912" s="73"/>
      <c r="M1912" s="96" t="str">
        <f t="shared" si="29"/>
        <v/>
      </c>
    </row>
    <row r="1913" spans="1:13" x14ac:dyDescent="0.35">
      <c r="A1913" s="73">
        <v>1912</v>
      </c>
      <c r="B1913" s="73" t="s">
        <v>343</v>
      </c>
      <c r="C1913" s="73" t="s">
        <v>752</v>
      </c>
      <c r="D1913" s="73"/>
      <c r="E1913" s="73"/>
      <c r="F1913" s="73"/>
      <c r="G1913" s="73"/>
      <c r="H1913" s="73"/>
      <c r="I1913" s="73"/>
      <c r="J1913" s="73"/>
      <c r="K1913" s="73"/>
      <c r="L1913" s="73"/>
      <c r="M1913" s="96" t="str">
        <f t="shared" si="29"/>
        <v/>
      </c>
    </row>
    <row r="1914" spans="1:13" x14ac:dyDescent="0.35">
      <c r="A1914" s="73">
        <v>1913</v>
      </c>
      <c r="B1914" s="73" t="s">
        <v>344</v>
      </c>
      <c r="C1914" s="73" t="s">
        <v>752</v>
      </c>
      <c r="D1914" s="73" t="s">
        <v>18</v>
      </c>
      <c r="E1914" s="73" t="s">
        <v>18</v>
      </c>
      <c r="F1914" s="73"/>
      <c r="G1914" s="73"/>
      <c r="H1914" s="73" t="s">
        <v>18</v>
      </c>
      <c r="I1914" s="73"/>
      <c r="J1914" s="73"/>
      <c r="K1914" s="73" t="s">
        <v>78</v>
      </c>
      <c r="L1914" s="73" t="s">
        <v>129</v>
      </c>
      <c r="M1914" s="96" t="str">
        <f t="shared" si="29"/>
        <v>x</v>
      </c>
    </row>
    <row r="1915" spans="1:13" x14ac:dyDescent="0.35">
      <c r="A1915" s="73">
        <v>1914</v>
      </c>
      <c r="B1915" s="73"/>
      <c r="C1915" s="73"/>
      <c r="D1915" s="73"/>
      <c r="E1915" s="73"/>
      <c r="F1915" s="73"/>
      <c r="G1915" s="73"/>
      <c r="H1915" s="73"/>
      <c r="I1915" s="73"/>
      <c r="J1915" s="73"/>
      <c r="K1915" s="73"/>
      <c r="L1915" s="73"/>
      <c r="M1915" s="96" t="str">
        <f t="shared" si="29"/>
        <v/>
      </c>
    </row>
    <row r="1916" spans="1:13" x14ac:dyDescent="0.35">
      <c r="A1916" s="73">
        <v>1915</v>
      </c>
      <c r="B1916" s="73"/>
      <c r="C1916" s="73"/>
      <c r="D1916" s="73"/>
      <c r="E1916" s="73"/>
      <c r="F1916" s="73"/>
      <c r="G1916" s="73"/>
      <c r="H1916" s="73"/>
      <c r="I1916" s="73"/>
      <c r="J1916" s="73"/>
      <c r="K1916" s="73"/>
      <c r="L1916" s="73"/>
      <c r="M1916" s="96" t="str">
        <f t="shared" si="29"/>
        <v/>
      </c>
    </row>
    <row r="1917" spans="1:13" x14ac:dyDescent="0.35">
      <c r="A1917" s="73">
        <v>1916</v>
      </c>
      <c r="B1917" s="73"/>
      <c r="C1917" s="73"/>
      <c r="D1917" s="73"/>
      <c r="E1917" s="73"/>
      <c r="F1917" s="73"/>
      <c r="G1917" s="73"/>
      <c r="H1917" s="73"/>
      <c r="I1917" s="73"/>
      <c r="J1917" s="73"/>
      <c r="K1917" s="73"/>
      <c r="L1917" s="73"/>
      <c r="M1917" s="96" t="str">
        <f t="shared" si="29"/>
        <v/>
      </c>
    </row>
    <row r="1918" spans="1:13" x14ac:dyDescent="0.35">
      <c r="A1918" s="73">
        <v>1917</v>
      </c>
      <c r="B1918" s="73" t="s">
        <v>345</v>
      </c>
      <c r="C1918" s="73"/>
      <c r="D1918" s="73" t="s">
        <v>18</v>
      </c>
      <c r="E1918" s="73"/>
      <c r="F1918" s="73"/>
      <c r="G1918" s="73"/>
      <c r="H1918" s="73"/>
      <c r="I1918" s="73"/>
      <c r="J1918" s="73"/>
      <c r="K1918" s="73" t="s">
        <v>95</v>
      </c>
      <c r="L1918" s="73" t="s">
        <v>135</v>
      </c>
      <c r="M1918" s="96" t="str">
        <f t="shared" si="29"/>
        <v>x</v>
      </c>
    </row>
    <row r="1919" spans="1:13" x14ac:dyDescent="0.35">
      <c r="A1919" s="73">
        <v>1918</v>
      </c>
      <c r="B1919" s="73"/>
      <c r="C1919" s="73"/>
      <c r="D1919" s="73"/>
      <c r="E1919" s="73"/>
      <c r="F1919" s="73"/>
      <c r="G1919" s="73"/>
      <c r="H1919" s="73"/>
      <c r="I1919" s="73"/>
      <c r="J1919" s="73"/>
      <c r="K1919" s="73"/>
      <c r="L1919" s="73"/>
      <c r="M1919" s="96" t="str">
        <f t="shared" si="29"/>
        <v/>
      </c>
    </row>
    <row r="1920" spans="1:13" x14ac:dyDescent="0.35">
      <c r="A1920" s="73">
        <v>1919</v>
      </c>
      <c r="B1920" s="73" t="s">
        <v>346</v>
      </c>
      <c r="C1920" s="73" t="s">
        <v>752</v>
      </c>
      <c r="D1920" s="73" t="s">
        <v>18</v>
      </c>
      <c r="E1920" s="73"/>
      <c r="F1920" s="73"/>
      <c r="G1920" s="73"/>
      <c r="H1920" s="73" t="s">
        <v>18</v>
      </c>
      <c r="I1920" s="73"/>
      <c r="J1920" s="73"/>
      <c r="K1920" s="73" t="s">
        <v>98</v>
      </c>
      <c r="L1920" s="73" t="s">
        <v>129</v>
      </c>
      <c r="M1920" s="96" t="str">
        <f t="shared" si="29"/>
        <v>x</v>
      </c>
    </row>
    <row r="1921" spans="1:13" x14ac:dyDescent="0.35">
      <c r="A1921" s="73">
        <v>1920</v>
      </c>
      <c r="B1921" s="73" t="s">
        <v>347</v>
      </c>
      <c r="C1921" s="73" t="s">
        <v>133</v>
      </c>
      <c r="D1921" s="73" t="s">
        <v>18</v>
      </c>
      <c r="E1921" s="73"/>
      <c r="F1921" s="73"/>
      <c r="G1921" s="73"/>
      <c r="H1921" s="73" t="s">
        <v>18</v>
      </c>
      <c r="I1921" s="73"/>
      <c r="J1921" s="73"/>
      <c r="K1921" s="73" t="s">
        <v>98</v>
      </c>
      <c r="L1921" s="73" t="s">
        <v>129</v>
      </c>
      <c r="M1921" s="96" t="str">
        <f t="shared" si="29"/>
        <v>x</v>
      </c>
    </row>
    <row r="1922" spans="1:13" x14ac:dyDescent="0.35">
      <c r="A1922" s="73">
        <v>1921</v>
      </c>
      <c r="B1922" s="73"/>
      <c r="C1922" s="73"/>
      <c r="D1922" s="73"/>
      <c r="E1922" s="73"/>
      <c r="F1922" s="73"/>
      <c r="G1922" s="73"/>
      <c r="H1922" s="73"/>
      <c r="I1922" s="73"/>
      <c r="J1922" s="73"/>
      <c r="K1922" s="73"/>
      <c r="L1922" s="73"/>
      <c r="M1922" s="96" t="str">
        <f t="shared" ref="M1922:M1985" si="30">IF(COUNTA($D1922:$J1922)&gt;0,"x","")</f>
        <v/>
      </c>
    </row>
    <row r="1923" spans="1:13" x14ac:dyDescent="0.35">
      <c r="A1923" s="73">
        <v>1922</v>
      </c>
      <c r="B1923" s="73"/>
      <c r="C1923" s="73"/>
      <c r="D1923" s="73"/>
      <c r="E1923" s="73"/>
      <c r="F1923" s="73"/>
      <c r="G1923" s="73"/>
      <c r="H1923" s="73"/>
      <c r="I1923" s="73"/>
      <c r="J1923" s="73"/>
      <c r="K1923" s="73"/>
      <c r="L1923" s="73"/>
      <c r="M1923" s="96" t="str">
        <f t="shared" si="30"/>
        <v/>
      </c>
    </row>
    <row r="1924" spans="1:13" x14ac:dyDescent="0.35">
      <c r="A1924" s="73">
        <v>1923</v>
      </c>
      <c r="B1924" s="73"/>
      <c r="C1924" s="73"/>
      <c r="D1924" s="73"/>
      <c r="E1924" s="73"/>
      <c r="F1924" s="73"/>
      <c r="G1924" s="73"/>
      <c r="H1924" s="73"/>
      <c r="I1924" s="73"/>
      <c r="J1924" s="73"/>
      <c r="K1924" s="73"/>
      <c r="L1924" s="73"/>
      <c r="M1924" s="96" t="str">
        <f t="shared" si="30"/>
        <v/>
      </c>
    </row>
    <row r="1925" spans="1:13" x14ac:dyDescent="0.35">
      <c r="A1925" s="73">
        <v>1924</v>
      </c>
      <c r="B1925" s="73" t="s">
        <v>348</v>
      </c>
      <c r="C1925" s="73" t="s">
        <v>133</v>
      </c>
      <c r="D1925" s="73"/>
      <c r="E1925" s="73"/>
      <c r="F1925" s="73"/>
      <c r="G1925" s="73"/>
      <c r="H1925" s="73"/>
      <c r="I1925" s="73"/>
      <c r="J1925" s="73"/>
      <c r="K1925" s="73"/>
      <c r="L1925" s="73"/>
      <c r="M1925" s="96" t="str">
        <f t="shared" si="30"/>
        <v/>
      </c>
    </row>
    <row r="1926" spans="1:13" x14ac:dyDescent="0.35">
      <c r="A1926" s="73">
        <v>1925</v>
      </c>
      <c r="B1926" s="73"/>
      <c r="C1926" s="73"/>
      <c r="D1926" s="73"/>
      <c r="E1926" s="73"/>
      <c r="F1926" s="73"/>
      <c r="G1926" s="73"/>
      <c r="H1926" s="73"/>
      <c r="I1926" s="73"/>
      <c r="J1926" s="73"/>
      <c r="K1926" s="73"/>
      <c r="L1926" s="73"/>
      <c r="M1926" s="96" t="str">
        <f t="shared" si="30"/>
        <v/>
      </c>
    </row>
    <row r="1927" spans="1:13" x14ac:dyDescent="0.35">
      <c r="A1927" s="73">
        <v>1926</v>
      </c>
      <c r="B1927" s="73"/>
      <c r="C1927" s="73"/>
      <c r="D1927" s="73"/>
      <c r="E1927" s="73"/>
      <c r="F1927" s="73"/>
      <c r="G1927" s="73"/>
      <c r="H1927" s="73"/>
      <c r="I1927" s="73"/>
      <c r="J1927" s="73"/>
      <c r="K1927" s="73"/>
      <c r="L1927" s="73"/>
      <c r="M1927" s="96" t="str">
        <f t="shared" si="30"/>
        <v/>
      </c>
    </row>
    <row r="1928" spans="1:13" x14ac:dyDescent="0.35">
      <c r="A1928" s="73">
        <v>1927</v>
      </c>
      <c r="B1928" s="73"/>
      <c r="C1928" s="73"/>
      <c r="D1928" s="73"/>
      <c r="E1928" s="73"/>
      <c r="F1928" s="73"/>
      <c r="G1928" s="73"/>
      <c r="H1928" s="73"/>
      <c r="I1928" s="73"/>
      <c r="J1928" s="73"/>
      <c r="K1928" s="73"/>
      <c r="L1928" s="73"/>
      <c r="M1928" s="96" t="str">
        <f t="shared" si="30"/>
        <v/>
      </c>
    </row>
    <row r="1929" spans="1:13" x14ac:dyDescent="0.35">
      <c r="A1929" s="73">
        <v>1928</v>
      </c>
      <c r="B1929" s="73"/>
      <c r="C1929" s="73"/>
      <c r="D1929" s="73"/>
      <c r="E1929" s="73"/>
      <c r="F1929" s="73"/>
      <c r="G1929" s="73"/>
      <c r="H1929" s="73"/>
      <c r="I1929" s="73"/>
      <c r="J1929" s="73"/>
      <c r="K1929" s="73"/>
      <c r="L1929" s="73"/>
      <c r="M1929" s="96" t="str">
        <f t="shared" si="30"/>
        <v/>
      </c>
    </row>
    <row r="1930" spans="1:13" x14ac:dyDescent="0.35">
      <c r="A1930" s="73">
        <v>1929</v>
      </c>
      <c r="B1930" s="73"/>
      <c r="C1930" s="73"/>
      <c r="D1930" s="73"/>
      <c r="E1930" s="73"/>
      <c r="F1930" s="73"/>
      <c r="G1930" s="73"/>
      <c r="H1930" s="73"/>
      <c r="I1930" s="73"/>
      <c r="J1930" s="73"/>
      <c r="K1930" s="73"/>
      <c r="L1930" s="73"/>
      <c r="M1930" s="96" t="str">
        <f t="shared" si="30"/>
        <v/>
      </c>
    </row>
    <row r="1931" spans="1:13" x14ac:dyDescent="0.35">
      <c r="A1931" s="73">
        <v>1930</v>
      </c>
      <c r="B1931" s="73"/>
      <c r="C1931" s="73"/>
      <c r="D1931" s="73"/>
      <c r="E1931" s="73"/>
      <c r="F1931" s="73"/>
      <c r="G1931" s="73"/>
      <c r="H1931" s="73"/>
      <c r="I1931" s="73"/>
      <c r="J1931" s="73"/>
      <c r="K1931" s="73"/>
      <c r="L1931" s="73"/>
      <c r="M1931" s="96" t="str">
        <f t="shared" si="30"/>
        <v/>
      </c>
    </row>
    <row r="1932" spans="1:13" x14ac:dyDescent="0.35">
      <c r="A1932" s="73">
        <v>1931</v>
      </c>
      <c r="B1932" s="73"/>
      <c r="C1932" s="73"/>
      <c r="D1932" s="73"/>
      <c r="E1932" s="73"/>
      <c r="F1932" s="73"/>
      <c r="G1932" s="73"/>
      <c r="H1932" s="73"/>
      <c r="I1932" s="73"/>
      <c r="J1932" s="73"/>
      <c r="K1932" s="73"/>
      <c r="L1932" s="73"/>
      <c r="M1932" s="96" t="str">
        <f t="shared" si="30"/>
        <v/>
      </c>
    </row>
    <row r="1933" spans="1:13" x14ac:dyDescent="0.35">
      <c r="A1933" s="73">
        <v>1932</v>
      </c>
      <c r="B1933" s="73"/>
      <c r="C1933" s="73"/>
      <c r="D1933" s="73"/>
      <c r="E1933" s="73"/>
      <c r="F1933" s="73"/>
      <c r="G1933" s="73"/>
      <c r="H1933" s="73"/>
      <c r="I1933" s="73"/>
      <c r="J1933" s="73"/>
      <c r="K1933" s="73"/>
      <c r="L1933" s="73"/>
      <c r="M1933" s="96" t="str">
        <f t="shared" si="30"/>
        <v/>
      </c>
    </row>
    <row r="1934" spans="1:13" x14ac:dyDescent="0.35">
      <c r="A1934" s="73">
        <v>1933</v>
      </c>
      <c r="B1934" s="73"/>
      <c r="C1934" s="73"/>
      <c r="D1934" s="73"/>
      <c r="E1934" s="73"/>
      <c r="F1934" s="73"/>
      <c r="G1934" s="73"/>
      <c r="H1934" s="73"/>
      <c r="I1934" s="73"/>
      <c r="J1934" s="73"/>
      <c r="K1934" s="73"/>
      <c r="L1934" s="73"/>
      <c r="M1934" s="96" t="str">
        <f t="shared" si="30"/>
        <v/>
      </c>
    </row>
    <row r="1935" spans="1:13" x14ac:dyDescent="0.35">
      <c r="A1935" s="73">
        <v>1934</v>
      </c>
      <c r="B1935" s="73"/>
      <c r="C1935" s="73"/>
      <c r="D1935" s="73"/>
      <c r="E1935" s="73"/>
      <c r="F1935" s="73"/>
      <c r="G1935" s="73"/>
      <c r="H1935" s="73"/>
      <c r="I1935" s="73"/>
      <c r="J1935" s="73"/>
      <c r="K1935" s="73"/>
      <c r="L1935" s="73"/>
      <c r="M1935" s="96" t="str">
        <f t="shared" si="30"/>
        <v/>
      </c>
    </row>
    <row r="1936" spans="1:13" x14ac:dyDescent="0.35">
      <c r="A1936" s="73">
        <v>1935</v>
      </c>
      <c r="B1936" s="73"/>
      <c r="C1936" s="73"/>
      <c r="D1936" s="73"/>
      <c r="E1936" s="73"/>
      <c r="F1936" s="73"/>
      <c r="G1936" s="73"/>
      <c r="H1936" s="73"/>
      <c r="I1936" s="73"/>
      <c r="J1936" s="73"/>
      <c r="K1936" s="73"/>
      <c r="L1936" s="73"/>
      <c r="M1936" s="96" t="str">
        <f t="shared" si="30"/>
        <v/>
      </c>
    </row>
    <row r="1937" spans="1:13" x14ac:dyDescent="0.35">
      <c r="A1937" s="73">
        <v>1936</v>
      </c>
      <c r="B1937" s="73"/>
      <c r="C1937" s="73"/>
      <c r="D1937" s="73"/>
      <c r="E1937" s="73"/>
      <c r="F1937" s="73"/>
      <c r="G1937" s="73"/>
      <c r="H1937" s="73"/>
      <c r="I1937" s="73"/>
      <c r="J1937" s="73"/>
      <c r="K1937" s="73"/>
      <c r="L1937" s="73"/>
      <c r="M1937" s="96" t="str">
        <f t="shared" si="30"/>
        <v/>
      </c>
    </row>
    <row r="1938" spans="1:13" x14ac:dyDescent="0.35">
      <c r="A1938" s="73">
        <v>1937</v>
      </c>
      <c r="B1938" s="73"/>
      <c r="C1938" s="73"/>
      <c r="D1938" s="73"/>
      <c r="E1938" s="73"/>
      <c r="F1938" s="73"/>
      <c r="G1938" s="73"/>
      <c r="H1938" s="73"/>
      <c r="I1938" s="73"/>
      <c r="J1938" s="73"/>
      <c r="K1938" s="73"/>
      <c r="L1938" s="73"/>
      <c r="M1938" s="96" t="str">
        <f t="shared" si="30"/>
        <v/>
      </c>
    </row>
    <row r="1939" spans="1:13" x14ac:dyDescent="0.35">
      <c r="A1939" s="73">
        <v>1938</v>
      </c>
      <c r="B1939" s="73"/>
      <c r="C1939" s="73"/>
      <c r="D1939" s="73"/>
      <c r="E1939" s="73"/>
      <c r="F1939" s="73"/>
      <c r="G1939" s="73"/>
      <c r="H1939" s="73"/>
      <c r="I1939" s="73"/>
      <c r="J1939" s="73"/>
      <c r="K1939" s="73"/>
      <c r="L1939" s="73"/>
      <c r="M1939" s="96" t="str">
        <f t="shared" si="30"/>
        <v/>
      </c>
    </row>
    <row r="1940" spans="1:13" x14ac:dyDescent="0.35">
      <c r="A1940" s="73">
        <v>1939</v>
      </c>
      <c r="B1940" s="73"/>
      <c r="C1940" s="73"/>
      <c r="D1940" s="73"/>
      <c r="E1940" s="73"/>
      <c r="F1940" s="73"/>
      <c r="G1940" s="73"/>
      <c r="H1940" s="73"/>
      <c r="I1940" s="73"/>
      <c r="J1940" s="73"/>
      <c r="K1940" s="73"/>
      <c r="L1940" s="73"/>
      <c r="M1940" s="96" t="str">
        <f t="shared" si="30"/>
        <v/>
      </c>
    </row>
    <row r="1941" spans="1:13" x14ac:dyDescent="0.35">
      <c r="A1941" s="73">
        <v>1940</v>
      </c>
      <c r="B1941" s="73" t="s">
        <v>349</v>
      </c>
      <c r="C1941" s="73"/>
      <c r="D1941" s="73"/>
      <c r="E1941" s="73"/>
      <c r="F1941" s="73"/>
      <c r="G1941" s="73"/>
      <c r="H1941" s="73"/>
      <c r="I1941" s="73"/>
      <c r="J1941" s="73"/>
      <c r="K1941" s="73"/>
      <c r="L1941" s="73"/>
      <c r="M1941" s="96" t="str">
        <f t="shared" si="30"/>
        <v/>
      </c>
    </row>
    <row r="1942" spans="1:13" x14ac:dyDescent="0.35">
      <c r="A1942" s="73">
        <v>1941</v>
      </c>
      <c r="B1942" s="73"/>
      <c r="C1942" s="73"/>
      <c r="D1942" s="73"/>
      <c r="E1942" s="73"/>
      <c r="F1942" s="73"/>
      <c r="G1942" s="73"/>
      <c r="H1942" s="73"/>
      <c r="I1942" s="73"/>
      <c r="J1942" s="73"/>
      <c r="K1942" s="73"/>
      <c r="L1942" s="73"/>
      <c r="M1942" s="96" t="str">
        <f t="shared" si="30"/>
        <v/>
      </c>
    </row>
    <row r="1943" spans="1:13" x14ac:dyDescent="0.35">
      <c r="A1943" s="73">
        <v>1942</v>
      </c>
      <c r="B1943" s="73"/>
      <c r="C1943" s="73"/>
      <c r="D1943" s="73"/>
      <c r="E1943" s="73"/>
      <c r="F1943" s="73"/>
      <c r="G1943" s="73"/>
      <c r="H1943" s="73"/>
      <c r="I1943" s="73"/>
      <c r="J1943" s="73"/>
      <c r="K1943" s="73"/>
      <c r="L1943" s="73"/>
      <c r="M1943" s="96" t="str">
        <f t="shared" si="30"/>
        <v/>
      </c>
    </row>
    <row r="1944" spans="1:13" x14ac:dyDescent="0.35">
      <c r="A1944" s="73">
        <v>1943</v>
      </c>
      <c r="B1944" s="73"/>
      <c r="C1944" s="73"/>
      <c r="D1944" s="73"/>
      <c r="E1944" s="73"/>
      <c r="F1944" s="73"/>
      <c r="G1944" s="73"/>
      <c r="H1944" s="73"/>
      <c r="I1944" s="73"/>
      <c r="J1944" s="73"/>
      <c r="K1944" s="73"/>
      <c r="L1944" s="73"/>
      <c r="M1944" s="96" t="str">
        <f t="shared" si="30"/>
        <v/>
      </c>
    </row>
    <row r="1945" spans="1:13" x14ac:dyDescent="0.35">
      <c r="A1945" s="73">
        <v>1944</v>
      </c>
      <c r="B1945" s="73"/>
      <c r="C1945" s="73"/>
      <c r="D1945" s="73"/>
      <c r="E1945" s="73"/>
      <c r="F1945" s="73"/>
      <c r="G1945" s="73"/>
      <c r="H1945" s="73"/>
      <c r="I1945" s="73"/>
      <c r="J1945" s="73"/>
      <c r="K1945" s="73"/>
      <c r="L1945" s="73"/>
      <c r="M1945" s="96" t="str">
        <f t="shared" si="30"/>
        <v/>
      </c>
    </row>
    <row r="1946" spans="1:13" x14ac:dyDescent="0.35">
      <c r="A1946" s="73">
        <v>1945</v>
      </c>
      <c r="B1946" s="73"/>
      <c r="C1946" s="73"/>
      <c r="D1946" s="73"/>
      <c r="E1946" s="73"/>
      <c r="F1946" s="73"/>
      <c r="G1946" s="73"/>
      <c r="H1946" s="73"/>
      <c r="I1946" s="73"/>
      <c r="J1946" s="73"/>
      <c r="K1946" s="73"/>
      <c r="L1946" s="73"/>
      <c r="M1946" s="96" t="str">
        <f t="shared" si="30"/>
        <v/>
      </c>
    </row>
    <row r="1947" spans="1:13" x14ac:dyDescent="0.35">
      <c r="A1947" s="73">
        <v>1946</v>
      </c>
      <c r="B1947" s="73"/>
      <c r="C1947" s="73"/>
      <c r="D1947" s="73"/>
      <c r="E1947" s="73"/>
      <c r="F1947" s="73"/>
      <c r="G1947" s="73"/>
      <c r="H1947" s="73"/>
      <c r="I1947" s="73"/>
      <c r="J1947" s="73"/>
      <c r="K1947" s="73"/>
      <c r="L1947" s="73"/>
      <c r="M1947" s="96" t="str">
        <f t="shared" si="30"/>
        <v/>
      </c>
    </row>
    <row r="1948" spans="1:13" x14ac:dyDescent="0.35">
      <c r="A1948" s="73">
        <v>1947</v>
      </c>
      <c r="B1948" s="73"/>
      <c r="C1948" s="73"/>
      <c r="D1948" s="73"/>
      <c r="E1948" s="73"/>
      <c r="F1948" s="73"/>
      <c r="G1948" s="73"/>
      <c r="H1948" s="73"/>
      <c r="I1948" s="73"/>
      <c r="J1948" s="73"/>
      <c r="K1948" s="73"/>
      <c r="L1948" s="73"/>
      <c r="M1948" s="96" t="str">
        <f t="shared" si="30"/>
        <v/>
      </c>
    </row>
    <row r="1949" spans="1:13" x14ac:dyDescent="0.35">
      <c r="A1949" s="73">
        <v>1948</v>
      </c>
      <c r="B1949" s="73"/>
      <c r="C1949" s="73"/>
      <c r="D1949" s="73"/>
      <c r="E1949" s="73"/>
      <c r="F1949" s="73"/>
      <c r="G1949" s="73"/>
      <c r="H1949" s="73"/>
      <c r="I1949" s="73"/>
      <c r="J1949" s="73"/>
      <c r="K1949" s="73"/>
      <c r="L1949" s="73"/>
      <c r="M1949" s="96" t="str">
        <f t="shared" si="30"/>
        <v/>
      </c>
    </row>
    <row r="1950" spans="1:13" x14ac:dyDescent="0.35">
      <c r="A1950" s="73">
        <v>1949</v>
      </c>
      <c r="B1950" s="73"/>
      <c r="C1950" s="73"/>
      <c r="D1950" s="73"/>
      <c r="E1950" s="73"/>
      <c r="F1950" s="73"/>
      <c r="G1950" s="73"/>
      <c r="H1950" s="73"/>
      <c r="I1950" s="73"/>
      <c r="J1950" s="73"/>
      <c r="K1950" s="73"/>
      <c r="L1950" s="73"/>
      <c r="M1950" s="96" t="str">
        <f t="shared" si="30"/>
        <v/>
      </c>
    </row>
    <row r="1951" spans="1:13" x14ac:dyDescent="0.35">
      <c r="A1951" s="73">
        <v>1950</v>
      </c>
      <c r="B1951" s="73"/>
      <c r="C1951" s="73"/>
      <c r="D1951" s="73"/>
      <c r="E1951" s="73"/>
      <c r="F1951" s="73"/>
      <c r="G1951" s="73"/>
      <c r="H1951" s="73"/>
      <c r="I1951" s="73"/>
      <c r="J1951" s="73"/>
      <c r="K1951" s="73"/>
      <c r="L1951" s="73"/>
      <c r="M1951" s="96" t="str">
        <f t="shared" si="30"/>
        <v/>
      </c>
    </row>
    <row r="1952" spans="1:13" x14ac:dyDescent="0.35">
      <c r="A1952" s="73">
        <v>1951</v>
      </c>
      <c r="B1952" s="73"/>
      <c r="C1952" s="73"/>
      <c r="D1952" s="73"/>
      <c r="E1952" s="73"/>
      <c r="F1952" s="73"/>
      <c r="G1952" s="73"/>
      <c r="H1952" s="73"/>
      <c r="I1952" s="73"/>
      <c r="J1952" s="73"/>
      <c r="K1952" s="73"/>
      <c r="L1952" s="73"/>
      <c r="M1952" s="96" t="str">
        <f t="shared" si="30"/>
        <v/>
      </c>
    </row>
    <row r="1953" spans="1:13" x14ac:dyDescent="0.35">
      <c r="A1953" s="73">
        <v>1952</v>
      </c>
      <c r="B1953" s="73"/>
      <c r="C1953" s="73"/>
      <c r="D1953" s="73"/>
      <c r="E1953" s="73"/>
      <c r="F1953" s="73"/>
      <c r="G1953" s="73"/>
      <c r="H1953" s="73"/>
      <c r="I1953" s="73"/>
      <c r="J1953" s="73"/>
      <c r="K1953" s="73"/>
      <c r="L1953" s="73"/>
      <c r="M1953" s="96" t="str">
        <f t="shared" si="30"/>
        <v/>
      </c>
    </row>
    <row r="1954" spans="1:13" x14ac:dyDescent="0.35">
      <c r="A1954" s="73">
        <v>1953</v>
      </c>
      <c r="B1954" s="73"/>
      <c r="C1954" s="73"/>
      <c r="D1954" s="73"/>
      <c r="E1954" s="73"/>
      <c r="F1954" s="73"/>
      <c r="G1954" s="73"/>
      <c r="H1954" s="73"/>
      <c r="I1954" s="73"/>
      <c r="J1954" s="73"/>
      <c r="K1954" s="73"/>
      <c r="L1954" s="73"/>
      <c r="M1954" s="96" t="str">
        <f t="shared" si="30"/>
        <v/>
      </c>
    </row>
    <row r="1955" spans="1:13" x14ac:dyDescent="0.35">
      <c r="A1955" s="73">
        <v>1954</v>
      </c>
      <c r="B1955" s="73" t="s">
        <v>350</v>
      </c>
      <c r="C1955" s="73"/>
      <c r="D1955" s="73"/>
      <c r="E1955" s="73"/>
      <c r="F1955" s="73"/>
      <c r="G1955" s="73"/>
      <c r="H1955" s="73"/>
      <c r="I1955" s="73"/>
      <c r="J1955" s="73"/>
      <c r="K1955" s="73"/>
      <c r="L1955" s="73"/>
      <c r="M1955" s="96" t="str">
        <f t="shared" si="30"/>
        <v/>
      </c>
    </row>
    <row r="1956" spans="1:13" x14ac:dyDescent="0.35">
      <c r="A1956" s="73">
        <v>1955</v>
      </c>
      <c r="B1956" s="73"/>
      <c r="C1956" s="73"/>
      <c r="D1956" s="73"/>
      <c r="E1956" s="73"/>
      <c r="F1956" s="73"/>
      <c r="G1956" s="73"/>
      <c r="H1956" s="73"/>
      <c r="I1956" s="73"/>
      <c r="J1956" s="73"/>
      <c r="K1956" s="73"/>
      <c r="L1956" s="73"/>
      <c r="M1956" s="96" t="str">
        <f t="shared" si="30"/>
        <v/>
      </c>
    </row>
    <row r="1957" spans="1:13" x14ac:dyDescent="0.35">
      <c r="A1957" s="73">
        <v>1956</v>
      </c>
      <c r="B1957" s="73"/>
      <c r="C1957" s="73"/>
      <c r="D1957" s="73"/>
      <c r="E1957" s="73"/>
      <c r="F1957" s="73"/>
      <c r="G1957" s="73"/>
      <c r="H1957" s="73"/>
      <c r="I1957" s="73"/>
      <c r="J1957" s="73"/>
      <c r="K1957" s="73"/>
      <c r="L1957" s="73"/>
      <c r="M1957" s="96" t="str">
        <f t="shared" si="30"/>
        <v/>
      </c>
    </row>
    <row r="1958" spans="1:13" x14ac:dyDescent="0.35">
      <c r="A1958" s="73">
        <v>1957</v>
      </c>
      <c r="B1958" s="73"/>
      <c r="C1958" s="73"/>
      <c r="D1958" s="73"/>
      <c r="E1958" s="73"/>
      <c r="F1958" s="73"/>
      <c r="G1958" s="73"/>
      <c r="H1958" s="73"/>
      <c r="I1958" s="73"/>
      <c r="J1958" s="73"/>
      <c r="K1958" s="73"/>
      <c r="L1958" s="73"/>
      <c r="M1958" s="96" t="str">
        <f t="shared" si="30"/>
        <v/>
      </c>
    </row>
    <row r="1959" spans="1:13" x14ac:dyDescent="0.35">
      <c r="A1959" s="73">
        <v>1958</v>
      </c>
      <c r="B1959" s="73"/>
      <c r="C1959" s="73"/>
      <c r="D1959" s="73"/>
      <c r="E1959" s="73"/>
      <c r="F1959" s="73"/>
      <c r="G1959" s="73"/>
      <c r="H1959" s="73"/>
      <c r="I1959" s="73"/>
      <c r="J1959" s="73"/>
      <c r="K1959" s="73"/>
      <c r="L1959" s="73"/>
      <c r="M1959" s="96" t="str">
        <f t="shared" si="30"/>
        <v/>
      </c>
    </row>
    <row r="1960" spans="1:13" x14ac:dyDescent="0.35">
      <c r="A1960" s="73">
        <v>1959</v>
      </c>
      <c r="B1960" s="73"/>
      <c r="C1960" s="73"/>
      <c r="D1960" s="73"/>
      <c r="E1960" s="73"/>
      <c r="F1960" s="73"/>
      <c r="G1960" s="73"/>
      <c r="H1960" s="73"/>
      <c r="I1960" s="73"/>
      <c r="J1960" s="73"/>
      <c r="K1960" s="73"/>
      <c r="L1960" s="73"/>
      <c r="M1960" s="96" t="str">
        <f t="shared" si="30"/>
        <v/>
      </c>
    </row>
    <row r="1961" spans="1:13" x14ac:dyDescent="0.35">
      <c r="A1961" s="73">
        <v>1960</v>
      </c>
      <c r="B1961" s="73"/>
      <c r="C1961" s="73"/>
      <c r="D1961" s="73"/>
      <c r="E1961" s="73"/>
      <c r="F1961" s="73"/>
      <c r="G1961" s="73"/>
      <c r="H1961" s="73"/>
      <c r="I1961" s="73"/>
      <c r="J1961" s="73"/>
      <c r="K1961" s="73"/>
      <c r="L1961" s="73"/>
      <c r="M1961" s="96" t="str">
        <f t="shared" si="30"/>
        <v/>
      </c>
    </row>
    <row r="1962" spans="1:13" x14ac:dyDescent="0.35">
      <c r="A1962" s="73">
        <v>10000</v>
      </c>
      <c r="B1962" s="73" t="s">
        <v>351</v>
      </c>
      <c r="C1962" s="73"/>
      <c r="D1962" s="73"/>
      <c r="E1962" s="73"/>
      <c r="F1962" s="73"/>
      <c r="G1962" s="73"/>
      <c r="H1962" s="73"/>
      <c r="I1962" s="73"/>
      <c r="J1962" s="73"/>
      <c r="K1962" s="73"/>
      <c r="L1962" s="73"/>
      <c r="M1962" s="96" t="str">
        <f t="shared" si="30"/>
        <v/>
      </c>
    </row>
    <row r="1963" spans="1:13" x14ac:dyDescent="0.35">
      <c r="A1963" s="73">
        <v>10001</v>
      </c>
      <c r="B1963" s="73"/>
      <c r="C1963" s="73"/>
      <c r="D1963" s="73"/>
      <c r="E1963" s="73"/>
      <c r="F1963" s="73"/>
      <c r="G1963" s="73"/>
      <c r="H1963" s="73"/>
      <c r="I1963" s="73"/>
      <c r="J1963" s="73"/>
      <c r="K1963" s="73"/>
      <c r="L1963" s="73"/>
      <c r="M1963" s="96" t="str">
        <f t="shared" si="30"/>
        <v/>
      </c>
    </row>
    <row r="1964" spans="1:13" x14ac:dyDescent="0.35">
      <c r="A1964" s="73">
        <v>10002</v>
      </c>
      <c r="B1964" s="73"/>
      <c r="C1964" s="73"/>
      <c r="D1964" s="73"/>
      <c r="E1964" s="73"/>
      <c r="F1964" s="73"/>
      <c r="G1964" s="73"/>
      <c r="H1964" s="73"/>
      <c r="I1964" s="73"/>
      <c r="J1964" s="73"/>
      <c r="K1964" s="73"/>
      <c r="L1964" s="73"/>
      <c r="M1964" s="96" t="str">
        <f t="shared" si="30"/>
        <v/>
      </c>
    </row>
    <row r="1965" spans="1:13" x14ac:dyDescent="0.35">
      <c r="A1965" s="73">
        <v>10003</v>
      </c>
      <c r="B1965" s="73"/>
      <c r="C1965" s="73"/>
      <c r="D1965" s="73"/>
      <c r="E1965" s="73"/>
      <c r="F1965" s="73"/>
      <c r="G1965" s="73"/>
      <c r="H1965" s="73"/>
      <c r="I1965" s="73"/>
      <c r="J1965" s="73"/>
      <c r="K1965" s="73"/>
      <c r="L1965" s="73"/>
      <c r="M1965" s="96" t="str">
        <f t="shared" si="30"/>
        <v/>
      </c>
    </row>
    <row r="1966" spans="1:13" x14ac:dyDescent="0.35">
      <c r="A1966" s="73">
        <v>10004</v>
      </c>
      <c r="B1966" s="73"/>
      <c r="C1966" s="73"/>
      <c r="D1966" s="73"/>
      <c r="E1966" s="73"/>
      <c r="F1966" s="73"/>
      <c r="G1966" s="73"/>
      <c r="H1966" s="73"/>
      <c r="I1966" s="73"/>
      <c r="J1966" s="73"/>
      <c r="K1966" s="73"/>
      <c r="L1966" s="73"/>
      <c r="M1966" s="96" t="str">
        <f t="shared" si="30"/>
        <v/>
      </c>
    </row>
    <row r="1967" spans="1:13" x14ac:dyDescent="0.35">
      <c r="A1967" s="73">
        <v>10005</v>
      </c>
      <c r="B1967" s="73" t="s">
        <v>352</v>
      </c>
      <c r="C1967" s="73"/>
      <c r="D1967" s="73"/>
      <c r="E1967" s="73"/>
      <c r="F1967" s="73"/>
      <c r="G1967" s="73"/>
      <c r="H1967" s="73"/>
      <c r="I1967" s="73"/>
      <c r="J1967" s="73"/>
      <c r="K1967" s="73"/>
      <c r="L1967" s="73"/>
      <c r="M1967" s="96" t="str">
        <f t="shared" si="30"/>
        <v/>
      </c>
    </row>
    <row r="1968" spans="1:13" x14ac:dyDescent="0.35">
      <c r="A1968" s="73">
        <v>10006</v>
      </c>
      <c r="B1968" s="73" t="s">
        <v>353</v>
      </c>
      <c r="C1968" s="73" t="s">
        <v>133</v>
      </c>
      <c r="D1968" s="73" t="s">
        <v>18</v>
      </c>
      <c r="E1968" s="73"/>
      <c r="F1968" s="73"/>
      <c r="G1968" s="73"/>
      <c r="H1968" s="73" t="s">
        <v>18</v>
      </c>
      <c r="I1968" s="73"/>
      <c r="J1968" s="73"/>
      <c r="K1968" s="73" t="s">
        <v>93</v>
      </c>
      <c r="L1968" s="73" t="s">
        <v>129</v>
      </c>
      <c r="M1968" s="96" t="str">
        <f t="shared" si="30"/>
        <v>x</v>
      </c>
    </row>
    <row r="1969" spans="1:13" x14ac:dyDescent="0.35">
      <c r="A1969" s="73">
        <v>10007</v>
      </c>
      <c r="B1969" s="73" t="s">
        <v>354</v>
      </c>
      <c r="C1969" s="73" t="s">
        <v>752</v>
      </c>
      <c r="D1969" s="73" t="s">
        <v>18</v>
      </c>
      <c r="E1969" s="73" t="s">
        <v>18</v>
      </c>
      <c r="F1969" s="73"/>
      <c r="G1969" s="73" t="s">
        <v>18</v>
      </c>
      <c r="H1969" s="73" t="s">
        <v>18</v>
      </c>
      <c r="I1969" s="73"/>
      <c r="J1969" s="73"/>
      <c r="K1969" s="73" t="s">
        <v>92</v>
      </c>
      <c r="L1969" s="73" t="s">
        <v>132</v>
      </c>
      <c r="M1969" s="96" t="str">
        <f t="shared" si="30"/>
        <v>x</v>
      </c>
    </row>
    <row r="1970" spans="1:13" x14ac:dyDescent="0.35">
      <c r="A1970" s="73">
        <v>10008</v>
      </c>
      <c r="B1970" s="73"/>
      <c r="C1970" s="73"/>
      <c r="D1970" s="73"/>
      <c r="E1970" s="73"/>
      <c r="F1970" s="73"/>
      <c r="G1970" s="73"/>
      <c r="H1970" s="73"/>
      <c r="I1970" s="73"/>
      <c r="J1970" s="73"/>
      <c r="K1970" s="73"/>
      <c r="L1970" s="73"/>
      <c r="M1970" s="96" t="str">
        <f t="shared" si="30"/>
        <v/>
      </c>
    </row>
    <row r="1971" spans="1:13" x14ac:dyDescent="0.35">
      <c r="A1971" s="73">
        <v>10009</v>
      </c>
      <c r="B1971" s="73"/>
      <c r="C1971" s="73"/>
      <c r="D1971" s="73"/>
      <c r="E1971" s="73"/>
      <c r="F1971" s="73"/>
      <c r="G1971" s="73"/>
      <c r="H1971" s="73"/>
      <c r="I1971" s="73"/>
      <c r="J1971" s="73"/>
      <c r="K1971" s="73"/>
      <c r="L1971" s="73"/>
      <c r="M1971" s="96" t="str">
        <f t="shared" si="30"/>
        <v/>
      </c>
    </row>
    <row r="1972" spans="1:13" x14ac:dyDescent="0.35">
      <c r="A1972" s="73">
        <v>10010</v>
      </c>
      <c r="B1972" s="73" t="s">
        <v>355</v>
      </c>
      <c r="C1972" s="73" t="s">
        <v>133</v>
      </c>
      <c r="D1972" s="73" t="s">
        <v>18</v>
      </c>
      <c r="E1972" s="73"/>
      <c r="F1972" s="73"/>
      <c r="G1972" s="73"/>
      <c r="H1972" s="73"/>
      <c r="I1972" s="73"/>
      <c r="J1972" s="73"/>
      <c r="K1972" s="73" t="s">
        <v>96</v>
      </c>
      <c r="L1972" s="73" t="s">
        <v>129</v>
      </c>
      <c r="M1972" s="96" t="str">
        <f t="shared" si="30"/>
        <v>x</v>
      </c>
    </row>
    <row r="1973" spans="1:13" x14ac:dyDescent="0.35">
      <c r="A1973" s="73">
        <v>10011</v>
      </c>
      <c r="B1973" s="73" t="s">
        <v>356</v>
      </c>
      <c r="C1973" s="73"/>
      <c r="D1973" s="73"/>
      <c r="E1973" s="73"/>
      <c r="F1973" s="73"/>
      <c r="G1973" s="73"/>
      <c r="H1973" s="73"/>
      <c r="I1973" s="73"/>
      <c r="J1973" s="73"/>
      <c r="K1973" s="73"/>
      <c r="L1973" s="73"/>
      <c r="M1973" s="96" t="str">
        <f t="shared" si="30"/>
        <v/>
      </c>
    </row>
    <row r="1974" spans="1:13" x14ac:dyDescent="0.35">
      <c r="A1974" s="73">
        <v>10012</v>
      </c>
      <c r="B1974" s="73"/>
      <c r="C1974" s="73"/>
      <c r="D1974" s="73"/>
      <c r="E1974" s="73"/>
      <c r="F1974" s="73"/>
      <c r="G1974" s="73"/>
      <c r="H1974" s="73"/>
      <c r="I1974" s="73"/>
      <c r="J1974" s="73"/>
      <c r="K1974" s="73"/>
      <c r="L1974" s="73"/>
      <c r="M1974" s="96" t="str">
        <f t="shared" si="30"/>
        <v/>
      </c>
    </row>
    <row r="1975" spans="1:13" x14ac:dyDescent="0.35">
      <c r="A1975" s="73">
        <v>10013</v>
      </c>
      <c r="B1975" s="73"/>
      <c r="C1975" s="73"/>
      <c r="D1975" s="73"/>
      <c r="E1975" s="73"/>
      <c r="F1975" s="73"/>
      <c r="G1975" s="73"/>
      <c r="H1975" s="73"/>
      <c r="I1975" s="73"/>
      <c r="J1975" s="73"/>
      <c r="K1975" s="73"/>
      <c r="L1975" s="73"/>
      <c r="M1975" s="96" t="str">
        <f t="shared" si="30"/>
        <v/>
      </c>
    </row>
    <row r="1976" spans="1:13" x14ac:dyDescent="0.35">
      <c r="A1976" s="73">
        <v>10014</v>
      </c>
      <c r="B1976" s="73"/>
      <c r="C1976" s="73"/>
      <c r="D1976" s="73"/>
      <c r="E1976" s="73"/>
      <c r="F1976" s="73"/>
      <c r="G1976" s="73"/>
      <c r="H1976" s="73"/>
      <c r="I1976" s="73"/>
      <c r="J1976" s="73"/>
      <c r="K1976" s="73"/>
      <c r="L1976" s="73"/>
      <c r="M1976" s="96" t="str">
        <f t="shared" si="30"/>
        <v/>
      </c>
    </row>
    <row r="1977" spans="1:13" x14ac:dyDescent="0.35">
      <c r="A1977" s="73">
        <v>10015</v>
      </c>
      <c r="B1977" s="73" t="s">
        <v>357</v>
      </c>
      <c r="C1977" s="73" t="s">
        <v>752</v>
      </c>
      <c r="D1977" s="73"/>
      <c r="E1977" s="73"/>
      <c r="F1977" s="73" t="s">
        <v>18</v>
      </c>
      <c r="G1977" s="73"/>
      <c r="H1977" s="73" t="s">
        <v>18</v>
      </c>
      <c r="I1977" s="73"/>
      <c r="J1977" s="73"/>
      <c r="K1977" s="73" t="s">
        <v>97</v>
      </c>
      <c r="L1977" s="73"/>
      <c r="M1977" s="96" t="str">
        <f t="shared" si="30"/>
        <v>x</v>
      </c>
    </row>
    <row r="1978" spans="1:13" x14ac:dyDescent="0.35">
      <c r="A1978" s="73">
        <v>10016</v>
      </c>
      <c r="B1978" s="73" t="s">
        <v>358</v>
      </c>
      <c r="C1978" s="73" t="s">
        <v>133</v>
      </c>
      <c r="D1978" s="73" t="s">
        <v>18</v>
      </c>
      <c r="E1978" s="73"/>
      <c r="F1978" s="73"/>
      <c r="G1978" s="73"/>
      <c r="H1978" s="73" t="s">
        <v>18</v>
      </c>
      <c r="I1978" s="73"/>
      <c r="J1978" s="73"/>
      <c r="K1978" s="73" t="s">
        <v>78</v>
      </c>
      <c r="L1978" s="73" t="s">
        <v>129</v>
      </c>
      <c r="M1978" s="96" t="str">
        <f t="shared" si="30"/>
        <v>x</v>
      </c>
    </row>
    <row r="1979" spans="1:13" x14ac:dyDescent="0.35">
      <c r="A1979" s="73">
        <v>10017</v>
      </c>
      <c r="B1979" s="73"/>
      <c r="C1979" s="73"/>
      <c r="D1979" s="73"/>
      <c r="E1979" s="73"/>
      <c r="F1979" s="73"/>
      <c r="G1979" s="73"/>
      <c r="H1979" s="73"/>
      <c r="I1979" s="73"/>
      <c r="J1979" s="73"/>
      <c r="K1979" s="73"/>
      <c r="L1979" s="73"/>
      <c r="M1979" s="96" t="str">
        <f t="shared" si="30"/>
        <v/>
      </c>
    </row>
    <row r="1980" spans="1:13" x14ac:dyDescent="0.35">
      <c r="A1980" s="73">
        <v>10018</v>
      </c>
      <c r="B1980" s="73" t="s">
        <v>359</v>
      </c>
      <c r="C1980" s="73"/>
      <c r="D1980" s="73"/>
      <c r="E1980" s="73"/>
      <c r="F1980" s="73"/>
      <c r="G1980" s="73"/>
      <c r="H1980" s="73"/>
      <c r="I1980" s="73"/>
      <c r="J1980" s="73"/>
      <c r="K1980" s="73"/>
      <c r="L1980" s="73"/>
      <c r="M1980" s="96" t="str">
        <f t="shared" si="30"/>
        <v/>
      </c>
    </row>
    <row r="1981" spans="1:13" x14ac:dyDescent="0.35">
      <c r="A1981" s="73">
        <v>10019</v>
      </c>
      <c r="B1981" s="73"/>
      <c r="C1981" s="73"/>
      <c r="D1981" s="73"/>
      <c r="E1981" s="73"/>
      <c r="F1981" s="73"/>
      <c r="G1981" s="73"/>
      <c r="H1981" s="73"/>
      <c r="I1981" s="73"/>
      <c r="J1981" s="73"/>
      <c r="K1981" s="73"/>
      <c r="L1981" s="73"/>
      <c r="M1981" s="96" t="str">
        <f t="shared" si="30"/>
        <v/>
      </c>
    </row>
    <row r="1982" spans="1:13" x14ac:dyDescent="0.35">
      <c r="A1982" s="73">
        <v>10020</v>
      </c>
      <c r="B1982" s="73"/>
      <c r="C1982" s="73"/>
      <c r="D1982" s="73"/>
      <c r="E1982" s="73"/>
      <c r="F1982" s="73"/>
      <c r="G1982" s="73"/>
      <c r="H1982" s="73"/>
      <c r="I1982" s="73"/>
      <c r="J1982" s="73"/>
      <c r="K1982" s="73"/>
      <c r="L1982" s="73"/>
      <c r="M1982" s="96" t="str">
        <f t="shared" si="30"/>
        <v/>
      </c>
    </row>
    <row r="1983" spans="1:13" x14ac:dyDescent="0.35">
      <c r="A1983" s="73">
        <v>10021</v>
      </c>
      <c r="B1983" s="73"/>
      <c r="C1983" s="73"/>
      <c r="D1983" s="73"/>
      <c r="E1983" s="73"/>
      <c r="F1983" s="73"/>
      <c r="G1983" s="73"/>
      <c r="H1983" s="73"/>
      <c r="I1983" s="73"/>
      <c r="J1983" s="73"/>
      <c r="K1983" s="73"/>
      <c r="L1983" s="73"/>
      <c r="M1983" s="96" t="str">
        <f t="shared" si="30"/>
        <v/>
      </c>
    </row>
    <row r="1984" spans="1:13" x14ac:dyDescent="0.35">
      <c r="A1984" s="73">
        <v>10022</v>
      </c>
      <c r="B1984" s="73" t="s">
        <v>360</v>
      </c>
      <c r="C1984" s="73"/>
      <c r="D1984" s="73"/>
      <c r="E1984" s="73"/>
      <c r="F1984" s="73"/>
      <c r="G1984" s="73"/>
      <c r="H1984" s="73"/>
      <c r="I1984" s="73"/>
      <c r="J1984" s="73"/>
      <c r="K1984" s="73"/>
      <c r="L1984" s="73"/>
      <c r="M1984" s="96" t="str">
        <f t="shared" si="30"/>
        <v/>
      </c>
    </row>
    <row r="1985" spans="1:13" x14ac:dyDescent="0.35">
      <c r="A1985" s="73">
        <v>10023</v>
      </c>
      <c r="B1985" s="73"/>
      <c r="C1985" s="73"/>
      <c r="D1985" s="73"/>
      <c r="E1985" s="73"/>
      <c r="F1985" s="73"/>
      <c r="G1985" s="73"/>
      <c r="H1985" s="73"/>
      <c r="I1985" s="73"/>
      <c r="J1985" s="73"/>
      <c r="K1985" s="73"/>
      <c r="L1985" s="73"/>
      <c r="M1985" s="96" t="str">
        <f t="shared" si="30"/>
        <v/>
      </c>
    </row>
    <row r="1986" spans="1:13" x14ac:dyDescent="0.35">
      <c r="A1986" s="73">
        <v>10024</v>
      </c>
      <c r="B1986" s="73"/>
      <c r="C1986" s="73"/>
      <c r="D1986" s="73"/>
      <c r="E1986" s="73"/>
      <c r="F1986" s="73"/>
      <c r="G1986" s="73"/>
      <c r="H1986" s="73"/>
      <c r="I1986" s="73"/>
      <c r="J1986" s="73"/>
      <c r="K1986" s="73"/>
      <c r="L1986" s="73"/>
      <c r="M1986" s="96" t="str">
        <f t="shared" ref="M1986:M2049" si="31">IF(COUNTA($D1986:$J1986)&gt;0,"x","")</f>
        <v/>
      </c>
    </row>
    <row r="1987" spans="1:13" x14ac:dyDescent="0.35">
      <c r="A1987" s="73">
        <v>10025</v>
      </c>
      <c r="B1987" s="73"/>
      <c r="C1987" s="73"/>
      <c r="D1987" s="73"/>
      <c r="E1987" s="73"/>
      <c r="F1987" s="73"/>
      <c r="G1987" s="73"/>
      <c r="H1987" s="73"/>
      <c r="I1987" s="73"/>
      <c r="J1987" s="73"/>
      <c r="K1987" s="73"/>
      <c r="L1987" s="73"/>
      <c r="M1987" s="96" t="str">
        <f t="shared" si="31"/>
        <v/>
      </c>
    </row>
    <row r="1988" spans="1:13" x14ac:dyDescent="0.35">
      <c r="A1988" s="73">
        <v>10026</v>
      </c>
      <c r="B1988" s="73"/>
      <c r="C1988" s="73"/>
      <c r="D1988" s="73"/>
      <c r="E1988" s="73"/>
      <c r="F1988" s="73"/>
      <c r="G1988" s="73"/>
      <c r="H1988" s="73"/>
      <c r="I1988" s="73"/>
      <c r="J1988" s="73"/>
      <c r="K1988" s="73"/>
      <c r="L1988" s="73"/>
      <c r="M1988" s="96" t="str">
        <f t="shared" si="31"/>
        <v/>
      </c>
    </row>
    <row r="1989" spans="1:13" x14ac:dyDescent="0.35">
      <c r="A1989" s="73">
        <v>10027</v>
      </c>
      <c r="B1989" s="73" t="s">
        <v>361</v>
      </c>
      <c r="C1989" s="73" t="s">
        <v>133</v>
      </c>
      <c r="D1989" s="73"/>
      <c r="E1989" s="73"/>
      <c r="F1989" s="73"/>
      <c r="G1989" s="73"/>
      <c r="H1989" s="73"/>
      <c r="I1989" s="73"/>
      <c r="J1989" s="73"/>
      <c r="K1989" s="73"/>
      <c r="L1989" s="73"/>
      <c r="M1989" s="96" t="str">
        <f t="shared" si="31"/>
        <v/>
      </c>
    </row>
    <row r="1990" spans="1:13" x14ac:dyDescent="0.35">
      <c r="A1990" s="73">
        <v>10028</v>
      </c>
      <c r="B1990" s="73" t="s">
        <v>362</v>
      </c>
      <c r="C1990" s="73"/>
      <c r="D1990" s="73"/>
      <c r="E1990" s="73"/>
      <c r="F1990" s="73"/>
      <c r="G1990" s="73"/>
      <c r="H1990" s="73"/>
      <c r="I1990" s="73"/>
      <c r="J1990" s="73"/>
      <c r="K1990" s="73"/>
      <c r="L1990" s="73"/>
      <c r="M1990" s="96" t="str">
        <f t="shared" si="31"/>
        <v/>
      </c>
    </row>
    <row r="1991" spans="1:13" x14ac:dyDescent="0.35">
      <c r="A1991" s="73">
        <v>10029</v>
      </c>
      <c r="B1991" s="73" t="s">
        <v>363</v>
      </c>
      <c r="C1991" s="73"/>
      <c r="D1991" s="73"/>
      <c r="E1991" s="73"/>
      <c r="F1991" s="73"/>
      <c r="G1991" s="73"/>
      <c r="H1991" s="73"/>
      <c r="I1991" s="73"/>
      <c r="J1991" s="73"/>
      <c r="K1991" s="73"/>
      <c r="L1991" s="73"/>
      <c r="M1991" s="96" t="str">
        <f t="shared" si="31"/>
        <v/>
      </c>
    </row>
    <row r="1992" spans="1:13" x14ac:dyDescent="0.35">
      <c r="A1992" s="73">
        <v>10030</v>
      </c>
      <c r="B1992" s="73"/>
      <c r="C1992" s="73"/>
      <c r="D1992" s="73"/>
      <c r="E1992" s="73"/>
      <c r="F1992" s="73"/>
      <c r="G1992" s="73"/>
      <c r="H1992" s="73"/>
      <c r="I1992" s="73"/>
      <c r="J1992" s="73"/>
      <c r="K1992" s="73"/>
      <c r="L1992" s="73"/>
      <c r="M1992" s="96" t="str">
        <f t="shared" si="31"/>
        <v/>
      </c>
    </row>
    <row r="1993" spans="1:13" x14ac:dyDescent="0.35">
      <c r="A1993" s="73">
        <v>10031</v>
      </c>
      <c r="B1993" s="73" t="s">
        <v>364</v>
      </c>
      <c r="C1993" s="73" t="s">
        <v>752</v>
      </c>
      <c r="D1993" s="73" t="s">
        <v>18</v>
      </c>
      <c r="E1993" s="73"/>
      <c r="F1993" s="73"/>
      <c r="G1993" s="73" t="s">
        <v>18</v>
      </c>
      <c r="H1993" s="73"/>
      <c r="I1993" s="73"/>
      <c r="J1993" s="73"/>
      <c r="K1993" s="73" t="s">
        <v>93</v>
      </c>
      <c r="L1993" s="73" t="s">
        <v>137</v>
      </c>
      <c r="M1993" s="96" t="str">
        <f t="shared" si="31"/>
        <v>x</v>
      </c>
    </row>
    <row r="1994" spans="1:13" x14ac:dyDescent="0.35">
      <c r="A1994" s="73">
        <v>10032</v>
      </c>
      <c r="B1994" s="73"/>
      <c r="C1994" s="73"/>
      <c r="D1994" s="73"/>
      <c r="E1994" s="73"/>
      <c r="F1994" s="73"/>
      <c r="G1994" s="73"/>
      <c r="H1994" s="73"/>
      <c r="I1994" s="73"/>
      <c r="J1994" s="73"/>
      <c r="K1994" s="73"/>
      <c r="L1994" s="73"/>
      <c r="M1994" s="96" t="str">
        <f t="shared" si="31"/>
        <v/>
      </c>
    </row>
    <row r="1995" spans="1:13" x14ac:dyDescent="0.35">
      <c r="A1995" s="73">
        <v>10033</v>
      </c>
      <c r="B1995" s="73"/>
      <c r="C1995" s="73"/>
      <c r="D1995" s="73"/>
      <c r="E1995" s="73"/>
      <c r="F1995" s="73"/>
      <c r="G1995" s="73"/>
      <c r="H1995" s="73"/>
      <c r="I1995" s="73"/>
      <c r="J1995" s="73"/>
      <c r="K1995" s="73"/>
      <c r="L1995" s="73"/>
      <c r="M1995" s="96" t="str">
        <f t="shared" si="31"/>
        <v/>
      </c>
    </row>
    <row r="1996" spans="1:13" x14ac:dyDescent="0.35">
      <c r="A1996" s="73">
        <v>10034</v>
      </c>
      <c r="B1996" s="73"/>
      <c r="C1996" s="73"/>
      <c r="D1996" s="73"/>
      <c r="E1996" s="73"/>
      <c r="F1996" s="73"/>
      <c r="G1996" s="73"/>
      <c r="H1996" s="73"/>
      <c r="I1996" s="73"/>
      <c r="J1996" s="73"/>
      <c r="K1996" s="73"/>
      <c r="L1996" s="73"/>
      <c r="M1996" s="96" t="str">
        <f t="shared" si="31"/>
        <v/>
      </c>
    </row>
    <row r="1997" spans="1:13" x14ac:dyDescent="0.35">
      <c r="A1997" s="73">
        <v>10035</v>
      </c>
      <c r="B1997" s="73"/>
      <c r="C1997" s="73"/>
      <c r="D1997" s="73"/>
      <c r="E1997" s="73"/>
      <c r="F1997" s="73"/>
      <c r="G1997" s="73"/>
      <c r="H1997" s="73"/>
      <c r="I1997" s="73"/>
      <c r="J1997" s="73"/>
      <c r="K1997" s="73"/>
      <c r="L1997" s="73"/>
      <c r="M1997" s="96" t="str">
        <f t="shared" si="31"/>
        <v/>
      </c>
    </row>
    <row r="1998" spans="1:13" x14ac:dyDescent="0.35">
      <c r="A1998" s="73">
        <v>10036</v>
      </c>
      <c r="B1998" s="73"/>
      <c r="C1998" s="73"/>
      <c r="D1998" s="73"/>
      <c r="E1998" s="73"/>
      <c r="F1998" s="73"/>
      <c r="G1998" s="73"/>
      <c r="H1998" s="73"/>
      <c r="I1998" s="73"/>
      <c r="J1998" s="73"/>
      <c r="K1998" s="73"/>
      <c r="L1998" s="73"/>
      <c r="M1998" s="96" t="str">
        <f t="shared" si="31"/>
        <v/>
      </c>
    </row>
    <row r="1999" spans="1:13" x14ac:dyDescent="0.35">
      <c r="A1999" s="73">
        <v>10037</v>
      </c>
      <c r="B1999" s="73"/>
      <c r="C1999" s="73"/>
      <c r="D1999" s="73"/>
      <c r="E1999" s="73"/>
      <c r="F1999" s="73"/>
      <c r="G1999" s="73"/>
      <c r="H1999" s="73"/>
      <c r="I1999" s="73"/>
      <c r="J1999" s="73"/>
      <c r="K1999" s="73"/>
      <c r="L1999" s="73"/>
      <c r="M1999" s="96" t="str">
        <f t="shared" si="31"/>
        <v/>
      </c>
    </row>
    <row r="2000" spans="1:13" x14ac:dyDescent="0.35">
      <c r="A2000" s="73">
        <v>10038</v>
      </c>
      <c r="B2000" s="73"/>
      <c r="C2000" s="73"/>
      <c r="D2000" s="73"/>
      <c r="E2000" s="73"/>
      <c r="F2000" s="73"/>
      <c r="G2000" s="73"/>
      <c r="H2000" s="73"/>
      <c r="I2000" s="73"/>
      <c r="J2000" s="73"/>
      <c r="K2000" s="73"/>
      <c r="L2000" s="73"/>
      <c r="M2000" s="96" t="str">
        <f t="shared" si="31"/>
        <v/>
      </c>
    </row>
    <row r="2001" spans="1:13" x14ac:dyDescent="0.35">
      <c r="A2001" s="73">
        <v>10039</v>
      </c>
      <c r="B2001" s="73"/>
      <c r="C2001" s="73"/>
      <c r="D2001" s="73"/>
      <c r="E2001" s="73"/>
      <c r="F2001" s="73"/>
      <c r="G2001" s="73"/>
      <c r="H2001" s="73"/>
      <c r="I2001" s="73"/>
      <c r="J2001" s="73"/>
      <c r="K2001" s="73"/>
      <c r="L2001" s="73"/>
      <c r="M2001" s="96" t="str">
        <f t="shared" si="31"/>
        <v/>
      </c>
    </row>
    <row r="2002" spans="1:13" x14ac:dyDescent="0.35">
      <c r="A2002" s="73">
        <v>10040</v>
      </c>
      <c r="B2002" s="73"/>
      <c r="C2002" s="73"/>
      <c r="D2002" s="73"/>
      <c r="E2002" s="73"/>
      <c r="F2002" s="73"/>
      <c r="G2002" s="73"/>
      <c r="H2002" s="73"/>
      <c r="I2002" s="73"/>
      <c r="J2002" s="73"/>
      <c r="K2002" s="73"/>
      <c r="L2002" s="73"/>
      <c r="M2002" s="96" t="str">
        <f t="shared" si="31"/>
        <v/>
      </c>
    </row>
    <row r="2003" spans="1:13" x14ac:dyDescent="0.35">
      <c r="A2003" s="73">
        <v>10041</v>
      </c>
      <c r="B2003" s="73" t="s">
        <v>365</v>
      </c>
      <c r="C2003" s="73"/>
      <c r="D2003" s="73"/>
      <c r="E2003" s="73"/>
      <c r="F2003" s="73"/>
      <c r="G2003" s="73"/>
      <c r="H2003" s="73"/>
      <c r="I2003" s="73"/>
      <c r="J2003" s="73"/>
      <c r="K2003" s="73"/>
      <c r="L2003" s="73"/>
      <c r="M2003" s="96" t="str">
        <f t="shared" si="31"/>
        <v/>
      </c>
    </row>
    <row r="2004" spans="1:13" x14ac:dyDescent="0.35">
      <c r="A2004" s="73">
        <v>10042</v>
      </c>
      <c r="B2004" s="73" t="s">
        <v>366</v>
      </c>
      <c r="C2004" s="73" t="s">
        <v>752</v>
      </c>
      <c r="D2004" s="73"/>
      <c r="E2004" s="73"/>
      <c r="F2004" s="73"/>
      <c r="G2004" s="73"/>
      <c r="H2004" s="73" t="s">
        <v>18</v>
      </c>
      <c r="I2004" s="73"/>
      <c r="J2004" s="73"/>
      <c r="K2004" s="73"/>
      <c r="L2004" s="73"/>
      <c r="M2004" s="96" t="str">
        <f t="shared" si="31"/>
        <v>x</v>
      </c>
    </row>
    <row r="2005" spans="1:13" x14ac:dyDescent="0.35">
      <c r="A2005" s="73">
        <v>10043</v>
      </c>
      <c r="B2005" s="73"/>
      <c r="C2005" s="73"/>
      <c r="D2005" s="73"/>
      <c r="E2005" s="73"/>
      <c r="F2005" s="73"/>
      <c r="G2005" s="73"/>
      <c r="H2005" s="73"/>
      <c r="I2005" s="73"/>
      <c r="J2005" s="73"/>
      <c r="K2005" s="73"/>
      <c r="L2005" s="73"/>
      <c r="M2005" s="96" t="str">
        <f t="shared" si="31"/>
        <v/>
      </c>
    </row>
    <row r="2006" spans="1:13" x14ac:dyDescent="0.35">
      <c r="A2006" s="73">
        <v>10044</v>
      </c>
      <c r="B2006" s="73" t="s">
        <v>367</v>
      </c>
      <c r="C2006" s="73" t="s">
        <v>133</v>
      </c>
      <c r="D2006" s="73" t="s">
        <v>18</v>
      </c>
      <c r="E2006" s="73"/>
      <c r="F2006" s="73" t="s">
        <v>18</v>
      </c>
      <c r="G2006" s="73"/>
      <c r="H2006" s="73"/>
      <c r="I2006" s="73"/>
      <c r="J2006" s="73"/>
      <c r="K2006" s="73" t="s">
        <v>92</v>
      </c>
      <c r="L2006" s="73" t="s">
        <v>129</v>
      </c>
      <c r="M2006" s="96" t="str">
        <f t="shared" si="31"/>
        <v>x</v>
      </c>
    </row>
    <row r="2007" spans="1:13" x14ac:dyDescent="0.35">
      <c r="A2007" s="73">
        <v>10045</v>
      </c>
      <c r="B2007" s="73" t="s">
        <v>368</v>
      </c>
      <c r="C2007" s="73"/>
      <c r="D2007" s="73"/>
      <c r="E2007" s="73"/>
      <c r="F2007" s="73"/>
      <c r="G2007" s="73"/>
      <c r="H2007" s="73"/>
      <c r="I2007" s="73"/>
      <c r="J2007" s="73"/>
      <c r="K2007" s="73"/>
      <c r="L2007" s="73"/>
      <c r="M2007" s="96" t="str">
        <f t="shared" si="31"/>
        <v/>
      </c>
    </row>
    <row r="2008" spans="1:13" x14ac:dyDescent="0.35">
      <c r="A2008" s="73">
        <v>10046</v>
      </c>
      <c r="B2008" s="73"/>
      <c r="C2008" s="73"/>
      <c r="D2008" s="73"/>
      <c r="E2008" s="73"/>
      <c r="F2008" s="73"/>
      <c r="G2008" s="73"/>
      <c r="H2008" s="73"/>
      <c r="I2008" s="73"/>
      <c r="J2008" s="73"/>
      <c r="K2008" s="73"/>
      <c r="L2008" s="73"/>
      <c r="M2008" s="96" t="str">
        <f t="shared" si="31"/>
        <v/>
      </c>
    </row>
    <row r="2009" spans="1:13" x14ac:dyDescent="0.35">
      <c r="A2009" s="73">
        <v>10047</v>
      </c>
      <c r="B2009" s="73"/>
      <c r="C2009" s="73"/>
      <c r="D2009" s="73"/>
      <c r="E2009" s="73"/>
      <c r="F2009" s="73"/>
      <c r="G2009" s="73"/>
      <c r="H2009" s="73"/>
      <c r="I2009" s="73"/>
      <c r="J2009" s="73"/>
      <c r="K2009" s="73"/>
      <c r="L2009" s="73"/>
      <c r="M2009" s="96" t="str">
        <f t="shared" si="31"/>
        <v/>
      </c>
    </row>
    <row r="2010" spans="1:13" x14ac:dyDescent="0.35">
      <c r="A2010" s="73">
        <v>10048</v>
      </c>
      <c r="B2010" s="73"/>
      <c r="C2010" s="73"/>
      <c r="D2010" s="73"/>
      <c r="E2010" s="73"/>
      <c r="F2010" s="73"/>
      <c r="G2010" s="73"/>
      <c r="H2010" s="73"/>
      <c r="I2010" s="73"/>
      <c r="J2010" s="73"/>
      <c r="K2010" s="73"/>
      <c r="L2010" s="73"/>
      <c r="M2010" s="96" t="str">
        <f t="shared" si="31"/>
        <v/>
      </c>
    </row>
    <row r="2011" spans="1:13" x14ac:dyDescent="0.35">
      <c r="A2011" s="73">
        <v>10049</v>
      </c>
      <c r="B2011" s="73" t="s">
        <v>369</v>
      </c>
      <c r="C2011" s="73" t="s">
        <v>752</v>
      </c>
      <c r="D2011" s="73" t="s">
        <v>18</v>
      </c>
      <c r="E2011" s="73"/>
      <c r="F2011" s="73"/>
      <c r="G2011" s="73"/>
      <c r="H2011" s="73" t="s">
        <v>18</v>
      </c>
      <c r="I2011" s="73"/>
      <c r="J2011" s="73"/>
      <c r="K2011" s="73" t="s">
        <v>92</v>
      </c>
      <c r="L2011" s="73" t="s">
        <v>129</v>
      </c>
      <c r="M2011" s="96" t="str">
        <f t="shared" si="31"/>
        <v>x</v>
      </c>
    </row>
    <row r="2012" spans="1:13" x14ac:dyDescent="0.35">
      <c r="A2012" s="73">
        <v>10050</v>
      </c>
      <c r="B2012" s="73"/>
      <c r="C2012" s="73"/>
      <c r="D2012" s="73"/>
      <c r="E2012" s="73"/>
      <c r="F2012" s="73"/>
      <c r="G2012" s="73"/>
      <c r="H2012" s="73"/>
      <c r="I2012" s="73"/>
      <c r="J2012" s="73"/>
      <c r="K2012" s="73"/>
      <c r="L2012" s="73"/>
      <c r="M2012" s="96" t="str">
        <f t="shared" si="31"/>
        <v/>
      </c>
    </row>
    <row r="2013" spans="1:13" x14ac:dyDescent="0.35">
      <c r="A2013" s="73">
        <v>10051</v>
      </c>
      <c r="B2013" s="73" t="s">
        <v>370</v>
      </c>
      <c r="C2013" s="73"/>
      <c r="D2013" s="73"/>
      <c r="E2013" s="73"/>
      <c r="F2013" s="73"/>
      <c r="G2013" s="73"/>
      <c r="H2013" s="73"/>
      <c r="I2013" s="73"/>
      <c r="J2013" s="73"/>
      <c r="K2013" s="73"/>
      <c r="L2013" s="73"/>
      <c r="M2013" s="96" t="str">
        <f t="shared" si="31"/>
        <v/>
      </c>
    </row>
    <row r="2014" spans="1:13" x14ac:dyDescent="0.35">
      <c r="A2014" s="73">
        <v>10052</v>
      </c>
      <c r="B2014" s="73"/>
      <c r="C2014" s="73"/>
      <c r="D2014" s="73"/>
      <c r="E2014" s="73"/>
      <c r="F2014" s="73"/>
      <c r="G2014" s="73"/>
      <c r="H2014" s="73"/>
      <c r="I2014" s="73"/>
      <c r="J2014" s="73"/>
      <c r="K2014" s="73"/>
      <c r="L2014" s="73"/>
      <c r="M2014" s="96" t="str">
        <f t="shared" si="31"/>
        <v/>
      </c>
    </row>
    <row r="2015" spans="1:13" x14ac:dyDescent="0.35">
      <c r="A2015" s="73">
        <v>10053</v>
      </c>
      <c r="B2015" s="73"/>
      <c r="C2015" s="73"/>
      <c r="D2015" s="73"/>
      <c r="E2015" s="73"/>
      <c r="F2015" s="73"/>
      <c r="G2015" s="73"/>
      <c r="H2015" s="73"/>
      <c r="I2015" s="73"/>
      <c r="J2015" s="73"/>
      <c r="K2015" s="73"/>
      <c r="L2015" s="73"/>
      <c r="M2015" s="96" t="str">
        <f t="shared" si="31"/>
        <v/>
      </c>
    </row>
    <row r="2016" spans="1:13" x14ac:dyDescent="0.35">
      <c r="A2016" s="73">
        <v>10054</v>
      </c>
      <c r="B2016" s="73" t="s">
        <v>371</v>
      </c>
      <c r="C2016" s="73" t="s">
        <v>752</v>
      </c>
      <c r="D2016" s="73" t="s">
        <v>18</v>
      </c>
      <c r="E2016" s="73"/>
      <c r="F2016" s="73"/>
      <c r="G2016" s="73"/>
      <c r="H2016" s="73" t="s">
        <v>18</v>
      </c>
      <c r="I2016" s="73"/>
      <c r="J2016" s="73"/>
      <c r="K2016" s="73" t="s">
        <v>96</v>
      </c>
      <c r="L2016" s="73" t="s">
        <v>129</v>
      </c>
      <c r="M2016" s="96" t="str">
        <f t="shared" si="31"/>
        <v>x</v>
      </c>
    </row>
    <row r="2017" spans="1:13" x14ac:dyDescent="0.35">
      <c r="A2017" s="73">
        <v>10055</v>
      </c>
      <c r="B2017" s="73"/>
      <c r="C2017" s="73"/>
      <c r="D2017" s="73"/>
      <c r="E2017" s="73"/>
      <c r="F2017" s="73"/>
      <c r="G2017" s="73"/>
      <c r="H2017" s="73"/>
      <c r="I2017" s="73"/>
      <c r="J2017" s="73"/>
      <c r="K2017" s="73"/>
      <c r="L2017" s="73"/>
      <c r="M2017" s="96" t="str">
        <f t="shared" si="31"/>
        <v/>
      </c>
    </row>
    <row r="2018" spans="1:13" x14ac:dyDescent="0.35">
      <c r="A2018" s="73">
        <v>10056</v>
      </c>
      <c r="B2018" s="73"/>
      <c r="C2018" s="73"/>
      <c r="D2018" s="73"/>
      <c r="E2018" s="73"/>
      <c r="F2018" s="73"/>
      <c r="G2018" s="73"/>
      <c r="H2018" s="73"/>
      <c r="I2018" s="73"/>
      <c r="J2018" s="73"/>
      <c r="K2018" s="73"/>
      <c r="L2018" s="73"/>
      <c r="M2018" s="96" t="str">
        <f t="shared" si="31"/>
        <v/>
      </c>
    </row>
    <row r="2019" spans="1:13" x14ac:dyDescent="0.35">
      <c r="A2019" s="73">
        <v>10057</v>
      </c>
      <c r="B2019" s="73"/>
      <c r="C2019" s="73"/>
      <c r="D2019" s="73"/>
      <c r="E2019" s="73"/>
      <c r="F2019" s="73"/>
      <c r="G2019" s="73"/>
      <c r="H2019" s="73"/>
      <c r="I2019" s="73"/>
      <c r="J2019" s="73"/>
      <c r="K2019" s="73"/>
      <c r="L2019" s="73"/>
      <c r="M2019" s="96" t="str">
        <f t="shared" si="31"/>
        <v/>
      </c>
    </row>
    <row r="2020" spans="1:13" x14ac:dyDescent="0.35">
      <c r="A2020" s="73">
        <v>10058</v>
      </c>
      <c r="B2020" s="73"/>
      <c r="C2020" s="73"/>
      <c r="D2020" s="73"/>
      <c r="E2020" s="73"/>
      <c r="F2020" s="73"/>
      <c r="G2020" s="73"/>
      <c r="H2020" s="73"/>
      <c r="I2020" s="73"/>
      <c r="J2020" s="73"/>
      <c r="K2020" s="73"/>
      <c r="L2020" s="73"/>
      <c r="M2020" s="96" t="str">
        <f t="shared" si="31"/>
        <v/>
      </c>
    </row>
    <row r="2021" spans="1:13" x14ac:dyDescent="0.35">
      <c r="A2021" s="73">
        <v>10059</v>
      </c>
      <c r="B2021" s="73"/>
      <c r="C2021" s="73"/>
      <c r="D2021" s="73"/>
      <c r="E2021" s="73"/>
      <c r="F2021" s="73"/>
      <c r="G2021" s="73"/>
      <c r="H2021" s="73"/>
      <c r="I2021" s="73"/>
      <c r="J2021" s="73"/>
      <c r="K2021" s="73"/>
      <c r="L2021" s="73"/>
      <c r="M2021" s="96" t="str">
        <f t="shared" si="31"/>
        <v/>
      </c>
    </row>
    <row r="2022" spans="1:13" x14ac:dyDescent="0.35">
      <c r="A2022" s="73">
        <v>10060</v>
      </c>
      <c r="B2022" s="73"/>
      <c r="C2022" s="73"/>
      <c r="D2022" s="73"/>
      <c r="E2022" s="73"/>
      <c r="F2022" s="73"/>
      <c r="G2022" s="73"/>
      <c r="H2022" s="73"/>
      <c r="I2022" s="73"/>
      <c r="J2022" s="73"/>
      <c r="K2022" s="73"/>
      <c r="L2022" s="73"/>
      <c r="M2022" s="96" t="str">
        <f t="shared" si="31"/>
        <v/>
      </c>
    </row>
    <row r="2023" spans="1:13" x14ac:dyDescent="0.35">
      <c r="A2023" s="73">
        <v>10061</v>
      </c>
      <c r="B2023" s="73"/>
      <c r="C2023" s="73"/>
      <c r="D2023" s="73"/>
      <c r="E2023" s="73"/>
      <c r="F2023" s="73"/>
      <c r="G2023" s="73"/>
      <c r="H2023" s="73"/>
      <c r="I2023" s="73"/>
      <c r="J2023" s="73"/>
      <c r="K2023" s="73"/>
      <c r="L2023" s="73"/>
      <c r="M2023" s="96" t="str">
        <f t="shared" si="31"/>
        <v/>
      </c>
    </row>
    <row r="2024" spans="1:13" x14ac:dyDescent="0.35">
      <c r="A2024" s="73">
        <v>10062</v>
      </c>
      <c r="B2024" s="73"/>
      <c r="C2024" s="73"/>
      <c r="D2024" s="73"/>
      <c r="E2024" s="73"/>
      <c r="F2024" s="73"/>
      <c r="G2024" s="73"/>
      <c r="H2024" s="73"/>
      <c r="I2024" s="73"/>
      <c r="J2024" s="73"/>
      <c r="K2024" s="73"/>
      <c r="L2024" s="73"/>
      <c r="M2024" s="96" t="str">
        <f t="shared" si="31"/>
        <v/>
      </c>
    </row>
    <row r="2025" spans="1:13" x14ac:dyDescent="0.35">
      <c r="A2025" s="73">
        <v>10063</v>
      </c>
      <c r="B2025" s="73"/>
      <c r="C2025" s="73"/>
      <c r="D2025" s="73"/>
      <c r="E2025" s="73"/>
      <c r="F2025" s="73"/>
      <c r="G2025" s="73"/>
      <c r="H2025" s="73"/>
      <c r="I2025" s="73"/>
      <c r="J2025" s="73"/>
      <c r="K2025" s="73"/>
      <c r="L2025" s="73"/>
      <c r="M2025" s="96" t="str">
        <f t="shared" si="31"/>
        <v/>
      </c>
    </row>
    <row r="2026" spans="1:13" x14ac:dyDescent="0.35">
      <c r="A2026" s="73">
        <v>10064</v>
      </c>
      <c r="B2026" s="73"/>
      <c r="C2026" s="73"/>
      <c r="D2026" s="73"/>
      <c r="E2026" s="73"/>
      <c r="F2026" s="73"/>
      <c r="G2026" s="73"/>
      <c r="H2026" s="73"/>
      <c r="I2026" s="73"/>
      <c r="J2026" s="73"/>
      <c r="K2026" s="73"/>
      <c r="L2026" s="73"/>
      <c r="M2026" s="96" t="str">
        <f t="shared" si="31"/>
        <v/>
      </c>
    </row>
    <row r="2027" spans="1:13" x14ac:dyDescent="0.35">
      <c r="A2027" s="73">
        <v>10065</v>
      </c>
      <c r="B2027" s="73" t="s">
        <v>372</v>
      </c>
      <c r="C2027" s="73"/>
      <c r="D2027" s="73"/>
      <c r="E2027" s="73"/>
      <c r="F2027" s="73"/>
      <c r="G2027" s="73"/>
      <c r="H2027" s="73"/>
      <c r="I2027" s="73"/>
      <c r="J2027" s="73"/>
      <c r="K2027" s="73"/>
      <c r="L2027" s="73"/>
      <c r="M2027" s="96" t="str">
        <f t="shared" si="31"/>
        <v/>
      </c>
    </row>
    <row r="2028" spans="1:13" x14ac:dyDescent="0.35">
      <c r="A2028" s="73">
        <v>10066</v>
      </c>
      <c r="B2028" s="73"/>
      <c r="C2028" s="73"/>
      <c r="D2028" s="73"/>
      <c r="E2028" s="73"/>
      <c r="F2028" s="73"/>
      <c r="G2028" s="73"/>
      <c r="H2028" s="73"/>
      <c r="I2028" s="73"/>
      <c r="J2028" s="73"/>
      <c r="K2028" s="73"/>
      <c r="L2028" s="73"/>
      <c r="M2028" s="96" t="str">
        <f t="shared" si="31"/>
        <v/>
      </c>
    </row>
    <row r="2029" spans="1:13" x14ac:dyDescent="0.35">
      <c r="A2029" s="73">
        <v>10067</v>
      </c>
      <c r="B2029" s="73"/>
      <c r="C2029" s="73"/>
      <c r="D2029" s="73"/>
      <c r="E2029" s="73"/>
      <c r="F2029" s="73"/>
      <c r="G2029" s="73"/>
      <c r="H2029" s="73"/>
      <c r="I2029" s="73"/>
      <c r="J2029" s="73"/>
      <c r="K2029" s="73"/>
      <c r="L2029" s="73"/>
      <c r="M2029" s="96" t="str">
        <f t="shared" si="31"/>
        <v/>
      </c>
    </row>
    <row r="2030" spans="1:13" x14ac:dyDescent="0.35">
      <c r="A2030" s="73">
        <v>10068</v>
      </c>
      <c r="B2030" s="73" t="s">
        <v>373</v>
      </c>
      <c r="C2030" s="73"/>
      <c r="D2030" s="73"/>
      <c r="E2030" s="73"/>
      <c r="F2030" s="73"/>
      <c r="G2030" s="73"/>
      <c r="H2030" s="73"/>
      <c r="I2030" s="73"/>
      <c r="J2030" s="73"/>
      <c r="K2030" s="73"/>
      <c r="L2030" s="73"/>
      <c r="M2030" s="96" t="str">
        <f t="shared" si="31"/>
        <v/>
      </c>
    </row>
    <row r="2031" spans="1:13" x14ac:dyDescent="0.35">
      <c r="A2031" s="73">
        <v>10069</v>
      </c>
      <c r="B2031" s="73"/>
      <c r="C2031" s="73"/>
      <c r="D2031" s="73"/>
      <c r="E2031" s="73"/>
      <c r="F2031" s="73"/>
      <c r="G2031" s="73"/>
      <c r="H2031" s="73"/>
      <c r="I2031" s="73"/>
      <c r="J2031" s="73"/>
      <c r="K2031" s="73"/>
      <c r="L2031" s="73"/>
      <c r="M2031" s="96" t="str">
        <f t="shared" si="31"/>
        <v/>
      </c>
    </row>
    <row r="2032" spans="1:13" x14ac:dyDescent="0.35">
      <c r="A2032" s="73">
        <v>10070</v>
      </c>
      <c r="B2032" s="73" t="s">
        <v>374</v>
      </c>
      <c r="C2032" s="73"/>
      <c r="D2032" s="73"/>
      <c r="E2032" s="73"/>
      <c r="F2032" s="73"/>
      <c r="G2032" s="73"/>
      <c r="H2032" s="73"/>
      <c r="I2032" s="73"/>
      <c r="J2032" s="73"/>
      <c r="K2032" s="73"/>
      <c r="L2032" s="73"/>
      <c r="M2032" s="96" t="str">
        <f t="shared" si="31"/>
        <v/>
      </c>
    </row>
    <row r="2033" spans="1:13" x14ac:dyDescent="0.35">
      <c r="A2033" s="73">
        <v>10071</v>
      </c>
      <c r="B2033" s="73"/>
      <c r="C2033" s="73"/>
      <c r="D2033" s="73"/>
      <c r="E2033" s="73"/>
      <c r="F2033" s="73"/>
      <c r="G2033" s="73"/>
      <c r="H2033" s="73"/>
      <c r="I2033" s="73"/>
      <c r="J2033" s="73"/>
      <c r="K2033" s="73"/>
      <c r="L2033" s="73"/>
      <c r="M2033" s="96" t="str">
        <f t="shared" si="31"/>
        <v/>
      </c>
    </row>
    <row r="2034" spans="1:13" x14ac:dyDescent="0.35">
      <c r="A2034" s="73">
        <v>10072</v>
      </c>
      <c r="B2034" s="73" t="s">
        <v>375</v>
      </c>
      <c r="C2034" s="73"/>
      <c r="D2034" s="73"/>
      <c r="E2034" s="73"/>
      <c r="F2034" s="73"/>
      <c r="G2034" s="73"/>
      <c r="H2034" s="73"/>
      <c r="I2034" s="73"/>
      <c r="J2034" s="73"/>
      <c r="K2034" s="73"/>
      <c r="L2034" s="73"/>
      <c r="M2034" s="96" t="str">
        <f t="shared" si="31"/>
        <v/>
      </c>
    </row>
    <row r="2035" spans="1:13" x14ac:dyDescent="0.35">
      <c r="A2035" s="73">
        <v>10073</v>
      </c>
      <c r="B2035" s="73" t="s">
        <v>376</v>
      </c>
      <c r="C2035" s="73"/>
      <c r="D2035" s="73"/>
      <c r="E2035" s="73"/>
      <c r="F2035" s="73"/>
      <c r="G2035" s="73"/>
      <c r="H2035" s="73"/>
      <c r="I2035" s="73"/>
      <c r="J2035" s="73"/>
      <c r="K2035" s="73"/>
      <c r="L2035" s="73"/>
      <c r="M2035" s="96" t="str">
        <f t="shared" si="31"/>
        <v/>
      </c>
    </row>
    <row r="2036" spans="1:13" x14ac:dyDescent="0.35">
      <c r="A2036" s="73">
        <v>10074</v>
      </c>
      <c r="B2036" s="73"/>
      <c r="C2036" s="73"/>
      <c r="D2036" s="73"/>
      <c r="E2036" s="73"/>
      <c r="F2036" s="73"/>
      <c r="G2036" s="73"/>
      <c r="H2036" s="73"/>
      <c r="I2036" s="73"/>
      <c r="J2036" s="73"/>
      <c r="K2036" s="73"/>
      <c r="L2036" s="73"/>
      <c r="M2036" s="96" t="str">
        <f t="shared" si="31"/>
        <v/>
      </c>
    </row>
    <row r="2037" spans="1:13" x14ac:dyDescent="0.35">
      <c r="A2037" s="73">
        <v>10075</v>
      </c>
      <c r="B2037" s="73"/>
      <c r="C2037" s="73"/>
      <c r="D2037" s="73"/>
      <c r="E2037" s="73"/>
      <c r="F2037" s="73"/>
      <c r="G2037" s="73"/>
      <c r="H2037" s="73"/>
      <c r="I2037" s="73"/>
      <c r="J2037" s="73"/>
      <c r="K2037" s="73"/>
      <c r="L2037" s="73"/>
      <c r="M2037" s="96" t="str">
        <f t="shared" si="31"/>
        <v/>
      </c>
    </row>
    <row r="2038" spans="1:13" x14ac:dyDescent="0.35">
      <c r="A2038" s="73">
        <v>10076</v>
      </c>
      <c r="B2038" s="73" t="s">
        <v>962</v>
      </c>
      <c r="C2038" s="73" t="s">
        <v>133</v>
      </c>
      <c r="D2038" s="73"/>
      <c r="E2038" s="73"/>
      <c r="F2038" s="73"/>
      <c r="G2038" s="73"/>
      <c r="H2038" s="73" t="s">
        <v>18</v>
      </c>
      <c r="I2038" s="73"/>
      <c r="J2038" s="73"/>
      <c r="K2038" s="73"/>
      <c r="L2038" s="73"/>
      <c r="M2038" s="96" t="str">
        <f t="shared" si="31"/>
        <v>x</v>
      </c>
    </row>
    <row r="2039" spans="1:13" x14ac:dyDescent="0.35">
      <c r="A2039" s="73">
        <v>10077</v>
      </c>
      <c r="B2039" s="73" t="s">
        <v>377</v>
      </c>
      <c r="C2039" s="73"/>
      <c r="D2039" s="73"/>
      <c r="E2039" s="73"/>
      <c r="F2039" s="73"/>
      <c r="G2039" s="73"/>
      <c r="H2039" s="73"/>
      <c r="I2039" s="73"/>
      <c r="J2039" s="73"/>
      <c r="K2039" s="73"/>
      <c r="L2039" s="73"/>
      <c r="M2039" s="96" t="str">
        <f t="shared" si="31"/>
        <v/>
      </c>
    </row>
    <row r="2040" spans="1:13" x14ac:dyDescent="0.35">
      <c r="A2040" s="73">
        <v>10078</v>
      </c>
      <c r="B2040" s="73" t="s">
        <v>378</v>
      </c>
      <c r="C2040" s="73"/>
      <c r="D2040" s="73"/>
      <c r="E2040" s="73"/>
      <c r="F2040" s="73"/>
      <c r="G2040" s="73"/>
      <c r="H2040" s="73"/>
      <c r="I2040" s="73"/>
      <c r="J2040" s="73"/>
      <c r="K2040" s="73"/>
      <c r="L2040" s="73"/>
      <c r="M2040" s="96" t="str">
        <f t="shared" si="31"/>
        <v/>
      </c>
    </row>
    <row r="2041" spans="1:13" x14ac:dyDescent="0.35">
      <c r="A2041" s="73">
        <v>10079</v>
      </c>
      <c r="B2041" s="73"/>
      <c r="C2041" s="73"/>
      <c r="D2041" s="73"/>
      <c r="E2041" s="73"/>
      <c r="F2041" s="73"/>
      <c r="G2041" s="73"/>
      <c r="H2041" s="73"/>
      <c r="I2041" s="73"/>
      <c r="J2041" s="73"/>
      <c r="K2041" s="73"/>
      <c r="L2041" s="73"/>
      <c r="M2041" s="96" t="str">
        <f t="shared" si="31"/>
        <v/>
      </c>
    </row>
    <row r="2042" spans="1:13" x14ac:dyDescent="0.35">
      <c r="A2042" s="73">
        <v>10080</v>
      </c>
      <c r="B2042" s="73" t="s">
        <v>379</v>
      </c>
      <c r="C2042" s="73"/>
      <c r="D2042" s="73"/>
      <c r="E2042" s="73"/>
      <c r="F2042" s="73"/>
      <c r="G2042" s="73"/>
      <c r="H2042" s="73"/>
      <c r="I2042" s="73"/>
      <c r="J2042" s="73"/>
      <c r="K2042" s="73"/>
      <c r="L2042" s="73"/>
      <c r="M2042" s="96" t="str">
        <f t="shared" si="31"/>
        <v/>
      </c>
    </row>
    <row r="2043" spans="1:13" x14ac:dyDescent="0.35">
      <c r="A2043" s="73">
        <v>10081</v>
      </c>
      <c r="B2043" s="73" t="s">
        <v>380</v>
      </c>
      <c r="C2043" s="73" t="s">
        <v>133</v>
      </c>
      <c r="D2043" s="73"/>
      <c r="E2043" s="73"/>
      <c r="F2043" s="73"/>
      <c r="G2043" s="73"/>
      <c r="H2043" s="73"/>
      <c r="I2043" s="73"/>
      <c r="J2043" s="73"/>
      <c r="K2043" s="73"/>
      <c r="L2043" s="73"/>
      <c r="M2043" s="96" t="str">
        <f t="shared" si="31"/>
        <v/>
      </c>
    </row>
    <row r="2044" spans="1:13" x14ac:dyDescent="0.35">
      <c r="A2044" s="73">
        <v>10082</v>
      </c>
      <c r="B2044" s="73"/>
      <c r="C2044" s="73"/>
      <c r="D2044" s="73"/>
      <c r="E2044" s="73"/>
      <c r="F2044" s="73"/>
      <c r="G2044" s="73"/>
      <c r="H2044" s="73"/>
      <c r="I2044" s="73"/>
      <c r="J2044" s="73"/>
      <c r="K2044" s="73"/>
      <c r="L2044" s="73"/>
      <c r="M2044" s="96" t="str">
        <f t="shared" si="31"/>
        <v/>
      </c>
    </row>
    <row r="2045" spans="1:13" x14ac:dyDescent="0.35">
      <c r="A2045" s="73">
        <v>10083</v>
      </c>
      <c r="B2045" s="73" t="s">
        <v>381</v>
      </c>
      <c r="C2045" s="73" t="s">
        <v>133</v>
      </c>
      <c r="D2045" s="73" t="s">
        <v>18</v>
      </c>
      <c r="E2045" s="73"/>
      <c r="F2045" s="73"/>
      <c r="G2045" s="73"/>
      <c r="H2045" s="73" t="s">
        <v>18</v>
      </c>
      <c r="I2045" s="73"/>
      <c r="J2045" s="73"/>
      <c r="K2045" s="73" t="s">
        <v>73</v>
      </c>
      <c r="L2045" s="73" t="s">
        <v>129</v>
      </c>
      <c r="M2045" s="96" t="str">
        <f t="shared" si="31"/>
        <v>x</v>
      </c>
    </row>
    <row r="2046" spans="1:13" x14ac:dyDescent="0.35">
      <c r="A2046" s="73">
        <v>10084</v>
      </c>
      <c r="B2046" s="73"/>
      <c r="C2046" s="73"/>
      <c r="D2046" s="73"/>
      <c r="E2046" s="73"/>
      <c r="F2046" s="73"/>
      <c r="G2046" s="73"/>
      <c r="H2046" s="73"/>
      <c r="I2046" s="73"/>
      <c r="J2046" s="73"/>
      <c r="K2046" s="73"/>
      <c r="L2046" s="73"/>
      <c r="M2046" s="96" t="str">
        <f t="shared" si="31"/>
        <v/>
      </c>
    </row>
    <row r="2047" spans="1:13" x14ac:dyDescent="0.35">
      <c r="A2047" s="73">
        <v>10085</v>
      </c>
      <c r="B2047" s="73"/>
      <c r="C2047" s="73"/>
      <c r="D2047" s="73"/>
      <c r="E2047" s="73"/>
      <c r="F2047" s="73"/>
      <c r="G2047" s="73"/>
      <c r="H2047" s="73"/>
      <c r="I2047" s="73"/>
      <c r="J2047" s="73"/>
      <c r="K2047" s="73"/>
      <c r="L2047" s="73"/>
      <c r="M2047" s="96" t="str">
        <f t="shared" si="31"/>
        <v/>
      </c>
    </row>
    <row r="2048" spans="1:13" x14ac:dyDescent="0.35">
      <c r="A2048" s="73">
        <v>10086</v>
      </c>
      <c r="B2048" s="73"/>
      <c r="C2048" s="73"/>
      <c r="D2048" s="73"/>
      <c r="E2048" s="73"/>
      <c r="F2048" s="73"/>
      <c r="G2048" s="73"/>
      <c r="H2048" s="73"/>
      <c r="I2048" s="73"/>
      <c r="J2048" s="73"/>
      <c r="K2048" s="73"/>
      <c r="L2048" s="73"/>
      <c r="M2048" s="96" t="str">
        <f t="shared" si="31"/>
        <v/>
      </c>
    </row>
    <row r="2049" spans="1:13" x14ac:dyDescent="0.35">
      <c r="A2049" s="73">
        <v>10087</v>
      </c>
      <c r="B2049" s="73"/>
      <c r="C2049" s="73"/>
      <c r="D2049" s="73"/>
      <c r="E2049" s="73"/>
      <c r="F2049" s="73"/>
      <c r="G2049" s="73"/>
      <c r="H2049" s="73"/>
      <c r="I2049" s="73"/>
      <c r="J2049" s="73"/>
      <c r="K2049" s="73"/>
      <c r="L2049" s="73"/>
      <c r="M2049" s="96" t="str">
        <f t="shared" si="31"/>
        <v/>
      </c>
    </row>
    <row r="2050" spans="1:13" x14ac:dyDescent="0.35">
      <c r="A2050" s="73">
        <v>10088</v>
      </c>
      <c r="B2050" s="73"/>
      <c r="C2050" s="73"/>
      <c r="D2050" s="73"/>
      <c r="E2050" s="73"/>
      <c r="F2050" s="73"/>
      <c r="G2050" s="73"/>
      <c r="H2050" s="73"/>
      <c r="I2050" s="73"/>
      <c r="J2050" s="73"/>
      <c r="K2050" s="73"/>
      <c r="L2050" s="73"/>
      <c r="M2050" s="96" t="str">
        <f t="shared" ref="M2050:M2113" si="32">IF(COUNTA($D2050:$J2050)&gt;0,"x","")</f>
        <v/>
      </c>
    </row>
    <row r="2051" spans="1:13" x14ac:dyDescent="0.35">
      <c r="A2051" s="73">
        <v>10089</v>
      </c>
      <c r="B2051" s="73"/>
      <c r="C2051" s="73"/>
      <c r="D2051" s="73"/>
      <c r="E2051" s="73"/>
      <c r="F2051" s="73"/>
      <c r="G2051" s="73"/>
      <c r="H2051" s="73"/>
      <c r="I2051" s="73"/>
      <c r="J2051" s="73"/>
      <c r="K2051" s="73"/>
      <c r="L2051" s="73"/>
      <c r="M2051" s="96" t="str">
        <f t="shared" si="32"/>
        <v/>
      </c>
    </row>
    <row r="2052" spans="1:13" x14ac:dyDescent="0.35">
      <c r="A2052" s="73">
        <v>10090</v>
      </c>
      <c r="B2052" s="73" t="s">
        <v>382</v>
      </c>
      <c r="C2052" s="73"/>
      <c r="D2052" s="73"/>
      <c r="E2052" s="73"/>
      <c r="F2052" s="73"/>
      <c r="G2052" s="73"/>
      <c r="H2052" s="73"/>
      <c r="I2052" s="73"/>
      <c r="J2052" s="73"/>
      <c r="K2052" s="73"/>
      <c r="L2052" s="73"/>
      <c r="M2052" s="96" t="str">
        <f t="shared" si="32"/>
        <v/>
      </c>
    </row>
    <row r="2053" spans="1:13" x14ac:dyDescent="0.35">
      <c r="A2053" s="73">
        <v>10091</v>
      </c>
      <c r="B2053" s="73"/>
      <c r="C2053" s="73"/>
      <c r="D2053" s="73"/>
      <c r="E2053" s="73"/>
      <c r="F2053" s="73"/>
      <c r="G2053" s="73"/>
      <c r="H2053" s="73"/>
      <c r="I2053" s="73"/>
      <c r="J2053" s="73"/>
      <c r="K2053" s="73"/>
      <c r="L2053" s="73"/>
      <c r="M2053" s="96" t="str">
        <f t="shared" si="32"/>
        <v/>
      </c>
    </row>
    <row r="2054" spans="1:13" x14ac:dyDescent="0.35">
      <c r="A2054" s="73">
        <v>10092</v>
      </c>
      <c r="B2054" s="73"/>
      <c r="C2054" s="73"/>
      <c r="D2054" s="73"/>
      <c r="E2054" s="73"/>
      <c r="F2054" s="73"/>
      <c r="G2054" s="73"/>
      <c r="H2054" s="73"/>
      <c r="I2054" s="73"/>
      <c r="J2054" s="73"/>
      <c r="K2054" s="73"/>
      <c r="L2054" s="73"/>
      <c r="M2054" s="96" t="str">
        <f t="shared" si="32"/>
        <v/>
      </c>
    </row>
    <row r="2055" spans="1:13" x14ac:dyDescent="0.35">
      <c r="A2055" s="73">
        <v>10093</v>
      </c>
      <c r="B2055" s="73" t="s">
        <v>383</v>
      </c>
      <c r="C2055" s="73"/>
      <c r="D2055" s="73"/>
      <c r="E2055" s="73"/>
      <c r="F2055" s="73"/>
      <c r="G2055" s="73"/>
      <c r="H2055" s="73"/>
      <c r="I2055" s="73"/>
      <c r="J2055" s="73"/>
      <c r="K2055" s="73"/>
      <c r="L2055" s="73"/>
      <c r="M2055" s="96" t="str">
        <f t="shared" si="32"/>
        <v/>
      </c>
    </row>
    <row r="2056" spans="1:13" x14ac:dyDescent="0.35">
      <c r="A2056" s="73">
        <v>10094</v>
      </c>
      <c r="B2056" s="73"/>
      <c r="C2056" s="73"/>
      <c r="D2056" s="73"/>
      <c r="E2056" s="73"/>
      <c r="F2056" s="73"/>
      <c r="G2056" s="73"/>
      <c r="H2056" s="73"/>
      <c r="I2056" s="73"/>
      <c r="J2056" s="73"/>
      <c r="K2056" s="73"/>
      <c r="L2056" s="73"/>
      <c r="M2056" s="96" t="str">
        <f t="shared" si="32"/>
        <v/>
      </c>
    </row>
    <row r="2057" spans="1:13" x14ac:dyDescent="0.35">
      <c r="A2057" s="73">
        <v>10095</v>
      </c>
      <c r="B2057" s="73"/>
      <c r="C2057" s="73"/>
      <c r="D2057" s="73"/>
      <c r="E2057" s="73"/>
      <c r="F2057" s="73"/>
      <c r="G2057" s="73"/>
      <c r="H2057" s="73"/>
      <c r="I2057" s="73"/>
      <c r="J2057" s="73"/>
      <c r="K2057" s="73"/>
      <c r="L2057" s="73"/>
      <c r="M2057" s="96" t="str">
        <f t="shared" si="32"/>
        <v/>
      </c>
    </row>
    <row r="2058" spans="1:13" x14ac:dyDescent="0.35">
      <c r="A2058" s="73">
        <v>10096</v>
      </c>
      <c r="B2058" s="73"/>
      <c r="C2058" s="73"/>
      <c r="D2058" s="73"/>
      <c r="E2058" s="73"/>
      <c r="F2058" s="73"/>
      <c r="G2058" s="73"/>
      <c r="H2058" s="73"/>
      <c r="I2058" s="73"/>
      <c r="J2058" s="73"/>
      <c r="K2058" s="73"/>
      <c r="L2058" s="73"/>
      <c r="M2058" s="96" t="str">
        <f t="shared" si="32"/>
        <v/>
      </c>
    </row>
    <row r="2059" spans="1:13" x14ac:dyDescent="0.35">
      <c r="A2059" s="73">
        <v>10097</v>
      </c>
      <c r="B2059" s="73"/>
      <c r="C2059" s="73"/>
      <c r="D2059" s="73"/>
      <c r="E2059" s="73"/>
      <c r="F2059" s="73"/>
      <c r="G2059" s="73"/>
      <c r="H2059" s="73"/>
      <c r="I2059" s="73"/>
      <c r="J2059" s="73"/>
      <c r="K2059" s="73"/>
      <c r="L2059" s="73"/>
      <c r="M2059" s="96" t="str">
        <f t="shared" si="32"/>
        <v/>
      </c>
    </row>
    <row r="2060" spans="1:13" x14ac:dyDescent="0.35">
      <c r="A2060" s="73">
        <v>10098</v>
      </c>
      <c r="B2060" s="73"/>
      <c r="C2060" s="73"/>
      <c r="D2060" s="73"/>
      <c r="E2060" s="73"/>
      <c r="F2060" s="73"/>
      <c r="G2060" s="73"/>
      <c r="H2060" s="73"/>
      <c r="I2060" s="73"/>
      <c r="J2060" s="73"/>
      <c r="K2060" s="73"/>
      <c r="L2060" s="73"/>
      <c r="M2060" s="96" t="str">
        <f t="shared" si="32"/>
        <v/>
      </c>
    </row>
    <row r="2061" spans="1:13" x14ac:dyDescent="0.35">
      <c r="A2061" s="73">
        <v>10099</v>
      </c>
      <c r="B2061" s="73"/>
      <c r="C2061" s="73"/>
      <c r="D2061" s="73"/>
      <c r="E2061" s="73"/>
      <c r="F2061" s="73"/>
      <c r="G2061" s="73"/>
      <c r="H2061" s="73"/>
      <c r="I2061" s="73"/>
      <c r="J2061" s="73"/>
      <c r="K2061" s="73"/>
      <c r="L2061" s="73"/>
      <c r="M2061" s="96" t="str">
        <f t="shared" si="32"/>
        <v/>
      </c>
    </row>
    <row r="2062" spans="1:13" x14ac:dyDescent="0.35">
      <c r="A2062" s="73">
        <v>10100</v>
      </c>
      <c r="B2062" s="73"/>
      <c r="C2062" s="73"/>
      <c r="D2062" s="73"/>
      <c r="E2062" s="73"/>
      <c r="F2062" s="73"/>
      <c r="G2062" s="73"/>
      <c r="H2062" s="73"/>
      <c r="I2062" s="73"/>
      <c r="J2062" s="73"/>
      <c r="K2062" s="73"/>
      <c r="L2062" s="73"/>
      <c r="M2062" s="96" t="str">
        <f t="shared" si="32"/>
        <v/>
      </c>
    </row>
    <row r="2063" spans="1:13" x14ac:dyDescent="0.35">
      <c r="A2063" s="73">
        <v>10101</v>
      </c>
      <c r="B2063" s="73"/>
      <c r="C2063" s="73"/>
      <c r="D2063" s="73"/>
      <c r="E2063" s="73"/>
      <c r="F2063" s="73"/>
      <c r="G2063" s="73"/>
      <c r="H2063" s="73"/>
      <c r="I2063" s="73"/>
      <c r="J2063" s="73"/>
      <c r="K2063" s="73"/>
      <c r="L2063" s="73"/>
      <c r="M2063" s="96" t="str">
        <f t="shared" si="32"/>
        <v/>
      </c>
    </row>
    <row r="2064" spans="1:13" x14ac:dyDescent="0.35">
      <c r="A2064" s="73">
        <v>10102</v>
      </c>
      <c r="B2064" s="73"/>
      <c r="C2064" s="73"/>
      <c r="D2064" s="73"/>
      <c r="E2064" s="73"/>
      <c r="F2064" s="73"/>
      <c r="G2064" s="73"/>
      <c r="H2064" s="73"/>
      <c r="I2064" s="73"/>
      <c r="J2064" s="73"/>
      <c r="K2064" s="73"/>
      <c r="L2064" s="73"/>
      <c r="M2064" s="96" t="str">
        <f t="shared" si="32"/>
        <v/>
      </c>
    </row>
    <row r="2065" spans="1:13" x14ac:dyDescent="0.35">
      <c r="A2065" s="73">
        <v>10103</v>
      </c>
      <c r="B2065" s="73"/>
      <c r="C2065" s="73"/>
      <c r="D2065" s="73"/>
      <c r="E2065" s="73"/>
      <c r="F2065" s="73"/>
      <c r="G2065" s="73"/>
      <c r="H2065" s="73"/>
      <c r="I2065" s="73"/>
      <c r="J2065" s="73"/>
      <c r="K2065" s="73"/>
      <c r="L2065" s="73"/>
      <c r="M2065" s="96" t="str">
        <f t="shared" si="32"/>
        <v/>
      </c>
    </row>
    <row r="2066" spans="1:13" x14ac:dyDescent="0.35">
      <c r="A2066" s="73">
        <v>10104</v>
      </c>
      <c r="B2066" s="73"/>
      <c r="C2066" s="73"/>
      <c r="D2066" s="73"/>
      <c r="E2066" s="73"/>
      <c r="F2066" s="73"/>
      <c r="G2066" s="73"/>
      <c r="H2066" s="73"/>
      <c r="I2066" s="73"/>
      <c r="J2066" s="73"/>
      <c r="K2066" s="73"/>
      <c r="L2066" s="73"/>
      <c r="M2066" s="96" t="str">
        <f t="shared" si="32"/>
        <v/>
      </c>
    </row>
    <row r="2067" spans="1:13" x14ac:dyDescent="0.35">
      <c r="A2067" s="73">
        <v>10105</v>
      </c>
      <c r="B2067" s="73"/>
      <c r="C2067" s="73"/>
      <c r="D2067" s="73"/>
      <c r="E2067" s="73"/>
      <c r="F2067" s="73"/>
      <c r="G2067" s="73"/>
      <c r="H2067" s="73"/>
      <c r="I2067" s="73"/>
      <c r="J2067" s="73"/>
      <c r="K2067" s="73"/>
      <c r="L2067" s="73"/>
      <c r="M2067" s="96" t="str">
        <f t="shared" si="32"/>
        <v/>
      </c>
    </row>
    <row r="2068" spans="1:13" x14ac:dyDescent="0.35">
      <c r="A2068" s="73">
        <v>10106</v>
      </c>
      <c r="B2068" s="73"/>
      <c r="C2068" s="73"/>
      <c r="D2068" s="73"/>
      <c r="E2068" s="73"/>
      <c r="F2068" s="73"/>
      <c r="G2068" s="73"/>
      <c r="H2068" s="73"/>
      <c r="I2068" s="73"/>
      <c r="J2068" s="73"/>
      <c r="K2068" s="73"/>
      <c r="L2068" s="73"/>
      <c r="M2068" s="96" t="str">
        <f t="shared" si="32"/>
        <v/>
      </c>
    </row>
    <row r="2069" spans="1:13" x14ac:dyDescent="0.35">
      <c r="A2069" s="73">
        <v>10107</v>
      </c>
      <c r="B2069" s="73"/>
      <c r="C2069" s="73"/>
      <c r="D2069" s="73"/>
      <c r="E2069" s="73"/>
      <c r="F2069" s="73"/>
      <c r="G2069" s="73"/>
      <c r="H2069" s="73"/>
      <c r="I2069" s="73"/>
      <c r="J2069" s="73"/>
      <c r="K2069" s="73"/>
      <c r="L2069" s="73"/>
      <c r="M2069" s="96" t="str">
        <f t="shared" si="32"/>
        <v/>
      </c>
    </row>
    <row r="2070" spans="1:13" x14ac:dyDescent="0.35">
      <c r="A2070" s="73">
        <v>10108</v>
      </c>
      <c r="B2070" s="73" t="s">
        <v>384</v>
      </c>
      <c r="C2070" s="73"/>
      <c r="D2070" s="73"/>
      <c r="E2070" s="73"/>
      <c r="F2070" s="73"/>
      <c r="G2070" s="73"/>
      <c r="H2070" s="73"/>
      <c r="I2070" s="73"/>
      <c r="J2070" s="73"/>
      <c r="K2070" s="73"/>
      <c r="L2070" s="73"/>
      <c r="M2070" s="96" t="str">
        <f t="shared" si="32"/>
        <v/>
      </c>
    </row>
    <row r="2071" spans="1:13" x14ac:dyDescent="0.35">
      <c r="A2071" s="73">
        <v>10109</v>
      </c>
      <c r="B2071" s="73"/>
      <c r="C2071" s="73"/>
      <c r="D2071" s="73"/>
      <c r="E2071" s="73"/>
      <c r="F2071" s="73"/>
      <c r="G2071" s="73"/>
      <c r="H2071" s="73"/>
      <c r="I2071" s="73"/>
      <c r="J2071" s="73"/>
      <c r="K2071" s="73"/>
      <c r="L2071" s="73"/>
      <c r="M2071" s="96" t="str">
        <f t="shared" si="32"/>
        <v/>
      </c>
    </row>
    <row r="2072" spans="1:13" x14ac:dyDescent="0.35">
      <c r="A2072" s="73">
        <v>10110</v>
      </c>
      <c r="B2072" s="73"/>
      <c r="C2072" s="73"/>
      <c r="D2072" s="73"/>
      <c r="E2072" s="73"/>
      <c r="F2072" s="73"/>
      <c r="G2072" s="73"/>
      <c r="H2072" s="73"/>
      <c r="I2072" s="73"/>
      <c r="J2072" s="73"/>
      <c r="K2072" s="73"/>
      <c r="L2072" s="73"/>
      <c r="M2072" s="96" t="str">
        <f t="shared" si="32"/>
        <v/>
      </c>
    </row>
    <row r="2073" spans="1:13" x14ac:dyDescent="0.35">
      <c r="A2073" s="73">
        <v>10111</v>
      </c>
      <c r="B2073" s="73" t="s">
        <v>385</v>
      </c>
      <c r="C2073" s="73" t="s">
        <v>133</v>
      </c>
      <c r="D2073" s="73" t="s">
        <v>18</v>
      </c>
      <c r="E2073" s="73"/>
      <c r="F2073" s="73"/>
      <c r="G2073" s="73" t="s">
        <v>18</v>
      </c>
      <c r="H2073" s="73" t="s">
        <v>18</v>
      </c>
      <c r="I2073" s="73" t="s">
        <v>18</v>
      </c>
      <c r="J2073" s="73" t="s">
        <v>18</v>
      </c>
      <c r="K2073" s="73" t="s">
        <v>93</v>
      </c>
      <c r="L2073" s="73" t="s">
        <v>130</v>
      </c>
      <c r="M2073" s="96" t="str">
        <f t="shared" si="32"/>
        <v>x</v>
      </c>
    </row>
    <row r="2074" spans="1:13" x14ac:dyDescent="0.35">
      <c r="A2074" s="73">
        <v>10112</v>
      </c>
      <c r="B2074" s="73"/>
      <c r="C2074" s="73"/>
      <c r="D2074" s="73"/>
      <c r="E2074" s="73"/>
      <c r="F2074" s="73"/>
      <c r="G2074" s="73"/>
      <c r="H2074" s="73"/>
      <c r="I2074" s="73"/>
      <c r="J2074" s="73"/>
      <c r="K2074" s="73"/>
      <c r="L2074" s="73"/>
      <c r="M2074" s="96" t="str">
        <f t="shared" si="32"/>
        <v/>
      </c>
    </row>
    <row r="2075" spans="1:13" x14ac:dyDescent="0.35">
      <c r="A2075" s="73">
        <v>10113</v>
      </c>
      <c r="B2075" s="73" t="s">
        <v>386</v>
      </c>
      <c r="C2075" s="73"/>
      <c r="D2075" s="73"/>
      <c r="E2075" s="73"/>
      <c r="F2075" s="73"/>
      <c r="G2075" s="73"/>
      <c r="H2075" s="73"/>
      <c r="I2075" s="73"/>
      <c r="J2075" s="73"/>
      <c r="K2075" s="73"/>
      <c r="L2075" s="73"/>
      <c r="M2075" s="96" t="str">
        <f t="shared" si="32"/>
        <v/>
      </c>
    </row>
    <row r="2076" spans="1:13" x14ac:dyDescent="0.35">
      <c r="A2076" s="73">
        <v>10114</v>
      </c>
      <c r="B2076" s="73"/>
      <c r="C2076" s="73"/>
      <c r="D2076" s="73"/>
      <c r="E2076" s="73"/>
      <c r="F2076" s="73"/>
      <c r="G2076" s="73"/>
      <c r="H2076" s="73"/>
      <c r="I2076" s="73"/>
      <c r="J2076" s="73"/>
      <c r="K2076" s="73"/>
      <c r="L2076" s="73"/>
      <c r="M2076" s="96" t="str">
        <f t="shared" si="32"/>
        <v/>
      </c>
    </row>
    <row r="2077" spans="1:13" x14ac:dyDescent="0.35">
      <c r="A2077" s="73">
        <v>10115</v>
      </c>
      <c r="B2077" s="73" t="s">
        <v>387</v>
      </c>
      <c r="C2077" s="73" t="s">
        <v>133</v>
      </c>
      <c r="D2077" s="73" t="s">
        <v>18</v>
      </c>
      <c r="E2077" s="73" t="s">
        <v>18</v>
      </c>
      <c r="F2077" s="73"/>
      <c r="G2077" s="73"/>
      <c r="H2077" s="73" t="s">
        <v>18</v>
      </c>
      <c r="I2077" s="73"/>
      <c r="J2077" s="73"/>
      <c r="K2077" s="73" t="s">
        <v>92</v>
      </c>
      <c r="L2077" s="73" t="s">
        <v>129</v>
      </c>
      <c r="M2077" s="96" t="str">
        <f t="shared" si="32"/>
        <v>x</v>
      </c>
    </row>
    <row r="2078" spans="1:13" x14ac:dyDescent="0.35">
      <c r="A2078" s="73">
        <v>10116</v>
      </c>
      <c r="B2078" s="73"/>
      <c r="C2078" s="73"/>
      <c r="D2078" s="73"/>
      <c r="E2078" s="73"/>
      <c r="F2078" s="73"/>
      <c r="G2078" s="73"/>
      <c r="H2078" s="73"/>
      <c r="I2078" s="73"/>
      <c r="J2078" s="73"/>
      <c r="K2078" s="73"/>
      <c r="L2078" s="73"/>
      <c r="M2078" s="96" t="str">
        <f t="shared" si="32"/>
        <v/>
      </c>
    </row>
    <row r="2079" spans="1:13" x14ac:dyDescent="0.35">
      <c r="A2079" s="73">
        <v>10117</v>
      </c>
      <c r="B2079" s="73"/>
      <c r="C2079" s="73"/>
      <c r="D2079" s="73"/>
      <c r="E2079" s="73"/>
      <c r="F2079" s="73"/>
      <c r="G2079" s="73"/>
      <c r="H2079" s="73"/>
      <c r="I2079" s="73"/>
      <c r="J2079" s="73"/>
      <c r="K2079" s="73"/>
      <c r="L2079" s="73"/>
      <c r="M2079" s="96" t="str">
        <f t="shared" si="32"/>
        <v/>
      </c>
    </row>
    <row r="2080" spans="1:13" x14ac:dyDescent="0.35">
      <c r="A2080" s="73">
        <v>10118</v>
      </c>
      <c r="B2080" s="73"/>
      <c r="C2080" s="73"/>
      <c r="D2080" s="73"/>
      <c r="E2080" s="73"/>
      <c r="F2080" s="73"/>
      <c r="G2080" s="73"/>
      <c r="H2080" s="73"/>
      <c r="I2080" s="73"/>
      <c r="J2080" s="73"/>
      <c r="K2080" s="73"/>
      <c r="L2080" s="73"/>
      <c r="M2080" s="96" t="str">
        <f t="shared" si="32"/>
        <v/>
      </c>
    </row>
    <row r="2081" spans="1:13" x14ac:dyDescent="0.35">
      <c r="A2081" s="73">
        <v>10119</v>
      </c>
      <c r="B2081" s="73"/>
      <c r="C2081" s="73"/>
      <c r="D2081" s="73"/>
      <c r="E2081" s="73"/>
      <c r="F2081" s="73"/>
      <c r="G2081" s="73"/>
      <c r="H2081" s="73"/>
      <c r="I2081" s="73"/>
      <c r="J2081" s="73"/>
      <c r="K2081" s="73"/>
      <c r="L2081" s="73"/>
      <c r="M2081" s="96" t="str">
        <f t="shared" si="32"/>
        <v/>
      </c>
    </row>
    <row r="2082" spans="1:13" x14ac:dyDescent="0.35">
      <c r="A2082" s="73">
        <v>10120</v>
      </c>
      <c r="B2082" s="73"/>
      <c r="C2082" s="73"/>
      <c r="D2082" s="73"/>
      <c r="E2082" s="73"/>
      <c r="F2082" s="73"/>
      <c r="G2082" s="73"/>
      <c r="H2082" s="73"/>
      <c r="I2082" s="73"/>
      <c r="J2082" s="73"/>
      <c r="K2082" s="73"/>
      <c r="L2082" s="73"/>
      <c r="M2082" s="96" t="str">
        <f t="shared" si="32"/>
        <v/>
      </c>
    </row>
    <row r="2083" spans="1:13" x14ac:dyDescent="0.35">
      <c r="A2083" s="73">
        <v>10121</v>
      </c>
      <c r="B2083" s="73"/>
      <c r="C2083" s="73"/>
      <c r="D2083" s="73"/>
      <c r="E2083" s="73"/>
      <c r="F2083" s="73"/>
      <c r="G2083" s="73"/>
      <c r="H2083" s="73"/>
      <c r="I2083" s="73"/>
      <c r="J2083" s="73"/>
      <c r="K2083" s="73"/>
      <c r="L2083" s="73"/>
      <c r="M2083" s="96" t="str">
        <f t="shared" si="32"/>
        <v/>
      </c>
    </row>
    <row r="2084" spans="1:13" x14ac:dyDescent="0.35">
      <c r="A2084" s="73">
        <v>10122</v>
      </c>
      <c r="B2084" s="73" t="s">
        <v>388</v>
      </c>
      <c r="C2084" s="73" t="s">
        <v>133</v>
      </c>
      <c r="D2084" s="73" t="s">
        <v>18</v>
      </c>
      <c r="E2084" s="73"/>
      <c r="F2084" s="73"/>
      <c r="G2084" s="73"/>
      <c r="H2084" s="73" t="s">
        <v>18</v>
      </c>
      <c r="I2084" s="73"/>
      <c r="J2084" s="73"/>
      <c r="K2084" s="73" t="s">
        <v>95</v>
      </c>
      <c r="L2084" s="73" t="s">
        <v>137</v>
      </c>
      <c r="M2084" s="96" t="str">
        <f t="shared" si="32"/>
        <v>x</v>
      </c>
    </row>
    <row r="2085" spans="1:13" x14ac:dyDescent="0.35">
      <c r="A2085" s="73">
        <v>10123</v>
      </c>
      <c r="B2085" s="73"/>
      <c r="C2085" s="73"/>
      <c r="D2085" s="73"/>
      <c r="E2085" s="73"/>
      <c r="F2085" s="73"/>
      <c r="G2085" s="73"/>
      <c r="H2085" s="73"/>
      <c r="I2085" s="73"/>
      <c r="J2085" s="73"/>
      <c r="K2085" s="73"/>
      <c r="L2085" s="73"/>
      <c r="M2085" s="96" t="str">
        <f t="shared" si="32"/>
        <v/>
      </c>
    </row>
    <row r="2086" spans="1:13" x14ac:dyDescent="0.35">
      <c r="A2086" s="73">
        <v>10124</v>
      </c>
      <c r="B2086" s="73"/>
      <c r="C2086" s="73"/>
      <c r="D2086" s="73"/>
      <c r="E2086" s="73"/>
      <c r="F2086" s="73"/>
      <c r="G2086" s="73"/>
      <c r="H2086" s="73"/>
      <c r="I2086" s="73"/>
      <c r="J2086" s="73"/>
      <c r="K2086" s="73"/>
      <c r="L2086" s="73"/>
      <c r="M2086" s="96" t="str">
        <f t="shared" si="32"/>
        <v/>
      </c>
    </row>
    <row r="2087" spans="1:13" x14ac:dyDescent="0.35">
      <c r="A2087" s="73">
        <v>10125</v>
      </c>
      <c r="B2087" s="73"/>
      <c r="C2087" s="73"/>
      <c r="D2087" s="73"/>
      <c r="E2087" s="73"/>
      <c r="F2087" s="73"/>
      <c r="G2087" s="73"/>
      <c r="H2087" s="73"/>
      <c r="I2087" s="73"/>
      <c r="J2087" s="73"/>
      <c r="K2087" s="73"/>
      <c r="L2087" s="73"/>
      <c r="M2087" s="96" t="str">
        <f t="shared" si="32"/>
        <v/>
      </c>
    </row>
    <row r="2088" spans="1:13" x14ac:dyDescent="0.35">
      <c r="A2088" s="73">
        <v>10126</v>
      </c>
      <c r="B2088" s="73"/>
      <c r="C2088" s="73"/>
      <c r="D2088" s="73"/>
      <c r="E2088" s="73"/>
      <c r="F2088" s="73"/>
      <c r="G2088" s="73"/>
      <c r="H2088" s="73"/>
      <c r="I2088" s="73"/>
      <c r="J2088" s="73"/>
      <c r="K2088" s="73"/>
      <c r="L2088" s="73"/>
      <c r="M2088" s="96" t="str">
        <f t="shared" si="32"/>
        <v/>
      </c>
    </row>
    <row r="2089" spans="1:13" x14ac:dyDescent="0.35">
      <c r="A2089" s="73">
        <v>10127</v>
      </c>
      <c r="B2089" s="73" t="s">
        <v>389</v>
      </c>
      <c r="C2089" s="73" t="s">
        <v>133</v>
      </c>
      <c r="D2089" s="73" t="s">
        <v>18</v>
      </c>
      <c r="E2089" s="73" t="s">
        <v>18</v>
      </c>
      <c r="F2089" s="73" t="s">
        <v>18</v>
      </c>
      <c r="G2089" s="73"/>
      <c r="H2089" s="73" t="s">
        <v>18</v>
      </c>
      <c r="I2089" s="73"/>
      <c r="J2089" s="73"/>
      <c r="K2089" s="73" t="s">
        <v>95</v>
      </c>
      <c r="L2089" s="73" t="s">
        <v>129</v>
      </c>
      <c r="M2089" s="96" t="str">
        <f t="shared" si="32"/>
        <v>x</v>
      </c>
    </row>
    <row r="2090" spans="1:13" x14ac:dyDescent="0.35">
      <c r="A2090" s="73">
        <v>10128</v>
      </c>
      <c r="B2090" s="73" t="s">
        <v>390</v>
      </c>
      <c r="C2090" s="73"/>
      <c r="D2090" s="73"/>
      <c r="E2090" s="73"/>
      <c r="F2090" s="73"/>
      <c r="G2090" s="73"/>
      <c r="H2090" s="73"/>
      <c r="I2090" s="73"/>
      <c r="J2090" s="73"/>
      <c r="K2090" s="73"/>
      <c r="L2090" s="73"/>
      <c r="M2090" s="96" t="str">
        <f t="shared" si="32"/>
        <v/>
      </c>
    </row>
    <row r="2091" spans="1:13" x14ac:dyDescent="0.35">
      <c r="A2091" s="73">
        <v>10129</v>
      </c>
      <c r="B2091" s="73"/>
      <c r="C2091" s="73"/>
      <c r="D2091" s="73"/>
      <c r="E2091" s="73"/>
      <c r="F2091" s="73"/>
      <c r="G2091" s="73"/>
      <c r="H2091" s="73"/>
      <c r="I2091" s="73"/>
      <c r="J2091" s="73"/>
      <c r="K2091" s="73"/>
      <c r="L2091" s="73"/>
      <c r="M2091" s="96" t="str">
        <f t="shared" si="32"/>
        <v/>
      </c>
    </row>
    <row r="2092" spans="1:13" x14ac:dyDescent="0.35">
      <c r="A2092" s="73">
        <v>10130</v>
      </c>
      <c r="B2092" s="73" t="s">
        <v>391</v>
      </c>
      <c r="C2092" s="73"/>
      <c r="D2092" s="73"/>
      <c r="E2092" s="73"/>
      <c r="F2092" s="73"/>
      <c r="G2092" s="73"/>
      <c r="H2092" s="73"/>
      <c r="I2092" s="73"/>
      <c r="J2092" s="73"/>
      <c r="K2092" s="73"/>
      <c r="L2092" s="73"/>
      <c r="M2092" s="96" t="str">
        <f t="shared" si="32"/>
        <v/>
      </c>
    </row>
    <row r="2093" spans="1:13" x14ac:dyDescent="0.35">
      <c r="A2093" s="73">
        <v>10131</v>
      </c>
      <c r="B2093" s="73"/>
      <c r="C2093" s="73"/>
      <c r="D2093" s="73"/>
      <c r="E2093" s="73"/>
      <c r="F2093" s="73"/>
      <c r="G2093" s="73"/>
      <c r="H2093" s="73"/>
      <c r="I2093" s="73"/>
      <c r="J2093" s="73"/>
      <c r="K2093" s="73"/>
      <c r="L2093" s="73"/>
      <c r="M2093" s="96" t="str">
        <f t="shared" si="32"/>
        <v/>
      </c>
    </row>
    <row r="2094" spans="1:13" x14ac:dyDescent="0.35">
      <c r="A2094" s="73">
        <v>10132</v>
      </c>
      <c r="B2094" s="73" t="s">
        <v>392</v>
      </c>
      <c r="C2094" s="73"/>
      <c r="D2094" s="73"/>
      <c r="E2094" s="73"/>
      <c r="F2094" s="73"/>
      <c r="G2094" s="73"/>
      <c r="H2094" s="73"/>
      <c r="I2094" s="73"/>
      <c r="J2094" s="73"/>
      <c r="K2094" s="73"/>
      <c r="L2094" s="73"/>
      <c r="M2094" s="96" t="str">
        <f t="shared" si="32"/>
        <v/>
      </c>
    </row>
    <row r="2095" spans="1:13" x14ac:dyDescent="0.35">
      <c r="A2095" s="73">
        <v>10133</v>
      </c>
      <c r="B2095" s="73"/>
      <c r="C2095" s="73"/>
      <c r="D2095" s="73"/>
      <c r="E2095" s="73"/>
      <c r="F2095" s="73"/>
      <c r="G2095" s="73"/>
      <c r="H2095" s="73"/>
      <c r="I2095" s="73"/>
      <c r="J2095" s="73"/>
      <c r="K2095" s="73"/>
      <c r="L2095" s="73"/>
      <c r="M2095" s="96" t="str">
        <f t="shared" si="32"/>
        <v/>
      </c>
    </row>
    <row r="2096" spans="1:13" x14ac:dyDescent="0.35">
      <c r="A2096" s="73">
        <v>10134</v>
      </c>
      <c r="B2096" s="73"/>
      <c r="C2096" s="73"/>
      <c r="D2096" s="73"/>
      <c r="E2096" s="73"/>
      <c r="F2096" s="73"/>
      <c r="G2096" s="73"/>
      <c r="H2096" s="73"/>
      <c r="I2096" s="73"/>
      <c r="J2096" s="73"/>
      <c r="K2096" s="73"/>
      <c r="L2096" s="73"/>
      <c r="M2096" s="96" t="str">
        <f t="shared" si="32"/>
        <v/>
      </c>
    </row>
    <row r="2097" spans="1:13" x14ac:dyDescent="0.35">
      <c r="A2097" s="73">
        <v>10135</v>
      </c>
      <c r="B2097" s="73"/>
      <c r="C2097" s="73"/>
      <c r="D2097" s="73"/>
      <c r="E2097" s="73"/>
      <c r="F2097" s="73"/>
      <c r="G2097" s="73"/>
      <c r="H2097" s="73"/>
      <c r="I2097" s="73"/>
      <c r="J2097" s="73"/>
      <c r="K2097" s="73"/>
      <c r="L2097" s="73"/>
      <c r="M2097" s="96" t="str">
        <f t="shared" si="32"/>
        <v/>
      </c>
    </row>
    <row r="2098" spans="1:13" x14ac:dyDescent="0.35">
      <c r="A2098" s="73">
        <v>10136</v>
      </c>
      <c r="B2098" s="73"/>
      <c r="C2098" s="73"/>
      <c r="D2098" s="73"/>
      <c r="E2098" s="73"/>
      <c r="F2098" s="73"/>
      <c r="G2098" s="73"/>
      <c r="H2098" s="73"/>
      <c r="I2098" s="73"/>
      <c r="J2098" s="73"/>
      <c r="K2098" s="73"/>
      <c r="L2098" s="73"/>
      <c r="M2098" s="96" t="str">
        <f t="shared" si="32"/>
        <v/>
      </c>
    </row>
    <row r="2099" spans="1:13" x14ac:dyDescent="0.35">
      <c r="A2099" s="73">
        <v>10137</v>
      </c>
      <c r="B2099" s="73"/>
      <c r="C2099" s="73"/>
      <c r="D2099" s="73"/>
      <c r="E2099" s="73"/>
      <c r="F2099" s="73"/>
      <c r="G2099" s="73"/>
      <c r="H2099" s="73"/>
      <c r="I2099" s="73"/>
      <c r="J2099" s="73"/>
      <c r="K2099" s="73"/>
      <c r="L2099" s="73"/>
      <c r="M2099" s="96" t="str">
        <f t="shared" si="32"/>
        <v/>
      </c>
    </row>
    <row r="2100" spans="1:13" x14ac:dyDescent="0.35">
      <c r="A2100" s="73">
        <v>10138</v>
      </c>
      <c r="B2100" s="73"/>
      <c r="C2100" s="73"/>
      <c r="D2100" s="73"/>
      <c r="E2100" s="73"/>
      <c r="F2100" s="73"/>
      <c r="G2100" s="73"/>
      <c r="H2100" s="73"/>
      <c r="I2100" s="73"/>
      <c r="J2100" s="73"/>
      <c r="K2100" s="73"/>
      <c r="L2100" s="73"/>
      <c r="M2100" s="96" t="str">
        <f t="shared" si="32"/>
        <v/>
      </c>
    </row>
    <row r="2101" spans="1:13" x14ac:dyDescent="0.35">
      <c r="A2101" s="73">
        <v>10139</v>
      </c>
      <c r="B2101" s="73"/>
      <c r="C2101" s="73"/>
      <c r="D2101" s="73"/>
      <c r="E2101" s="73"/>
      <c r="F2101" s="73"/>
      <c r="G2101" s="73"/>
      <c r="H2101" s="73"/>
      <c r="I2101" s="73"/>
      <c r="J2101" s="73"/>
      <c r="K2101" s="73"/>
      <c r="L2101" s="73"/>
      <c r="M2101" s="96" t="str">
        <f t="shared" si="32"/>
        <v/>
      </c>
    </row>
    <row r="2102" spans="1:13" x14ac:dyDescent="0.35">
      <c r="A2102" s="73">
        <v>10140</v>
      </c>
      <c r="B2102" s="73"/>
      <c r="C2102" s="73"/>
      <c r="D2102" s="73"/>
      <c r="E2102" s="73"/>
      <c r="F2102" s="73"/>
      <c r="G2102" s="73"/>
      <c r="H2102" s="73"/>
      <c r="I2102" s="73"/>
      <c r="J2102" s="73"/>
      <c r="K2102" s="73"/>
      <c r="L2102" s="73"/>
      <c r="M2102" s="96" t="str">
        <f t="shared" si="32"/>
        <v/>
      </c>
    </row>
    <row r="2103" spans="1:13" x14ac:dyDescent="0.35">
      <c r="A2103" s="73">
        <v>10141</v>
      </c>
      <c r="B2103" s="73"/>
      <c r="C2103" s="73"/>
      <c r="D2103" s="73"/>
      <c r="E2103" s="73"/>
      <c r="F2103" s="73"/>
      <c r="G2103" s="73"/>
      <c r="H2103" s="73"/>
      <c r="I2103" s="73"/>
      <c r="J2103" s="73"/>
      <c r="K2103" s="73"/>
      <c r="L2103" s="73"/>
      <c r="M2103" s="96" t="str">
        <f t="shared" si="32"/>
        <v/>
      </c>
    </row>
    <row r="2104" spans="1:13" x14ac:dyDescent="0.35">
      <c r="A2104" s="73">
        <v>10142</v>
      </c>
      <c r="B2104" s="73" t="s">
        <v>970</v>
      </c>
      <c r="C2104" s="73"/>
      <c r="D2104" s="73"/>
      <c r="E2104" s="73"/>
      <c r="F2104" s="73"/>
      <c r="G2104" s="73"/>
      <c r="H2104" s="73"/>
      <c r="I2104" s="73"/>
      <c r="J2104" s="73"/>
      <c r="K2104" s="73"/>
      <c r="L2104" s="73"/>
      <c r="M2104" s="96" t="str">
        <f t="shared" si="32"/>
        <v/>
      </c>
    </row>
    <row r="2105" spans="1:13" x14ac:dyDescent="0.35">
      <c r="A2105" s="73">
        <v>10143</v>
      </c>
      <c r="B2105" s="73" t="s">
        <v>393</v>
      </c>
      <c r="C2105" s="73" t="s">
        <v>752</v>
      </c>
      <c r="D2105" s="73" t="s">
        <v>18</v>
      </c>
      <c r="E2105" s="73"/>
      <c r="F2105" s="73"/>
      <c r="G2105" s="73"/>
      <c r="H2105" s="73" t="s">
        <v>18</v>
      </c>
      <c r="I2105" s="73"/>
      <c r="J2105" s="73"/>
      <c r="K2105" s="73" t="s">
        <v>95</v>
      </c>
      <c r="L2105" s="73" t="s">
        <v>132</v>
      </c>
      <c r="M2105" s="96" t="str">
        <f t="shared" si="32"/>
        <v>x</v>
      </c>
    </row>
    <row r="2106" spans="1:13" x14ac:dyDescent="0.35">
      <c r="A2106" s="73">
        <v>10144</v>
      </c>
      <c r="B2106" s="73" t="s">
        <v>394</v>
      </c>
      <c r="C2106" s="73" t="s">
        <v>133</v>
      </c>
      <c r="D2106" s="73"/>
      <c r="E2106" s="73"/>
      <c r="F2106" s="73"/>
      <c r="G2106" s="73"/>
      <c r="H2106" s="73"/>
      <c r="I2106" s="73"/>
      <c r="J2106" s="73"/>
      <c r="K2106" s="73" t="s">
        <v>92</v>
      </c>
      <c r="L2106" s="73"/>
      <c r="M2106" s="96" t="str">
        <f t="shared" si="32"/>
        <v/>
      </c>
    </row>
    <row r="2107" spans="1:13" x14ac:dyDescent="0.35">
      <c r="A2107" s="73">
        <v>10145</v>
      </c>
      <c r="B2107" s="73"/>
      <c r="C2107" s="73"/>
      <c r="D2107" s="73"/>
      <c r="E2107" s="73"/>
      <c r="F2107" s="73"/>
      <c r="G2107" s="73"/>
      <c r="H2107" s="73"/>
      <c r="I2107" s="73"/>
      <c r="J2107" s="73"/>
      <c r="K2107" s="73"/>
      <c r="L2107" s="73"/>
      <c r="M2107" s="96" t="str">
        <f t="shared" si="32"/>
        <v/>
      </c>
    </row>
    <row r="2108" spans="1:13" x14ac:dyDescent="0.35">
      <c r="A2108" s="73">
        <v>10146</v>
      </c>
      <c r="B2108" s="73"/>
      <c r="C2108" s="73"/>
      <c r="D2108" s="73"/>
      <c r="E2108" s="73"/>
      <c r="F2108" s="73"/>
      <c r="G2108" s="73"/>
      <c r="H2108" s="73"/>
      <c r="I2108" s="73"/>
      <c r="J2108" s="73"/>
      <c r="K2108" s="73"/>
      <c r="L2108" s="73"/>
      <c r="M2108" s="96" t="str">
        <f t="shared" si="32"/>
        <v/>
      </c>
    </row>
    <row r="2109" spans="1:13" x14ac:dyDescent="0.35">
      <c r="A2109" s="73">
        <v>10147</v>
      </c>
      <c r="B2109" s="73"/>
      <c r="C2109" s="73"/>
      <c r="D2109" s="73"/>
      <c r="E2109" s="73"/>
      <c r="F2109" s="73"/>
      <c r="G2109" s="73"/>
      <c r="H2109" s="73"/>
      <c r="I2109" s="73"/>
      <c r="J2109" s="73"/>
      <c r="K2109" s="73"/>
      <c r="L2109" s="73"/>
      <c r="M2109" s="96" t="str">
        <f t="shared" si="32"/>
        <v/>
      </c>
    </row>
    <row r="2110" spans="1:13" x14ac:dyDescent="0.35">
      <c r="A2110" s="73">
        <v>10148</v>
      </c>
      <c r="B2110" s="73" t="s">
        <v>969</v>
      </c>
      <c r="C2110" s="73"/>
      <c r="D2110" s="73"/>
      <c r="E2110" s="73"/>
      <c r="F2110" s="73"/>
      <c r="G2110" s="73"/>
      <c r="H2110" s="73" t="s">
        <v>18</v>
      </c>
      <c r="I2110" s="73"/>
      <c r="J2110" s="73"/>
      <c r="K2110" s="73"/>
      <c r="L2110" s="73"/>
      <c r="M2110" s="96" t="str">
        <f t="shared" si="32"/>
        <v>x</v>
      </c>
    </row>
    <row r="2111" spans="1:13" x14ac:dyDescent="0.35">
      <c r="A2111" s="73">
        <v>10149</v>
      </c>
      <c r="B2111" s="73" t="s">
        <v>395</v>
      </c>
      <c r="C2111" s="73"/>
      <c r="D2111" s="73"/>
      <c r="E2111" s="73"/>
      <c r="F2111" s="73"/>
      <c r="G2111" s="73"/>
      <c r="H2111" s="73"/>
      <c r="I2111" s="73"/>
      <c r="J2111" s="73"/>
      <c r="K2111" s="73"/>
      <c r="L2111" s="73"/>
      <c r="M2111" s="96" t="str">
        <f t="shared" si="32"/>
        <v/>
      </c>
    </row>
    <row r="2112" spans="1:13" x14ac:dyDescent="0.35">
      <c r="A2112" s="73">
        <v>10150</v>
      </c>
      <c r="B2112" s="73"/>
      <c r="C2112" s="73"/>
      <c r="D2112" s="73"/>
      <c r="E2112" s="73"/>
      <c r="F2112" s="73"/>
      <c r="G2112" s="73"/>
      <c r="H2112" s="73"/>
      <c r="I2112" s="73"/>
      <c r="J2112" s="73"/>
      <c r="K2112" s="73"/>
      <c r="L2112" s="73"/>
      <c r="M2112" s="96" t="str">
        <f t="shared" si="32"/>
        <v/>
      </c>
    </row>
    <row r="2113" spans="1:13" x14ac:dyDescent="0.35">
      <c r="A2113" s="73">
        <v>10151</v>
      </c>
      <c r="B2113" s="73" t="s">
        <v>396</v>
      </c>
      <c r="C2113" s="73" t="s">
        <v>133</v>
      </c>
      <c r="D2113" s="73" t="s">
        <v>18</v>
      </c>
      <c r="E2113" s="73"/>
      <c r="F2113" s="73"/>
      <c r="G2113" s="73" t="s">
        <v>18</v>
      </c>
      <c r="H2113" s="73" t="s">
        <v>18</v>
      </c>
      <c r="I2113" s="73"/>
      <c r="J2113" s="73"/>
      <c r="K2113" s="73" t="s">
        <v>92</v>
      </c>
      <c r="L2113" s="73" t="s">
        <v>129</v>
      </c>
      <c r="M2113" s="96" t="str">
        <f t="shared" si="32"/>
        <v>x</v>
      </c>
    </row>
    <row r="2114" spans="1:13" x14ac:dyDescent="0.35">
      <c r="A2114" s="73">
        <v>10152</v>
      </c>
      <c r="B2114" s="73"/>
      <c r="C2114" s="73"/>
      <c r="D2114" s="73"/>
      <c r="E2114" s="73"/>
      <c r="F2114" s="73"/>
      <c r="G2114" s="73"/>
      <c r="H2114" s="73"/>
      <c r="I2114" s="73"/>
      <c r="J2114" s="73"/>
      <c r="K2114" s="73"/>
      <c r="L2114" s="73"/>
      <c r="M2114" s="96" t="str">
        <f t="shared" ref="M2114:M2177" si="33">IF(COUNTA($D2114:$J2114)&gt;0,"x","")</f>
        <v/>
      </c>
    </row>
    <row r="2115" spans="1:13" x14ac:dyDescent="0.35">
      <c r="A2115" s="73">
        <v>10153</v>
      </c>
      <c r="B2115" s="73" t="s">
        <v>397</v>
      </c>
      <c r="C2115" s="73"/>
      <c r="D2115" s="73"/>
      <c r="E2115" s="73"/>
      <c r="F2115" s="73"/>
      <c r="G2115" s="73"/>
      <c r="H2115" s="73"/>
      <c r="I2115" s="73"/>
      <c r="J2115" s="73"/>
      <c r="K2115" s="73"/>
      <c r="L2115" s="73"/>
      <c r="M2115" s="96" t="str">
        <f t="shared" si="33"/>
        <v/>
      </c>
    </row>
    <row r="2116" spans="1:13" x14ac:dyDescent="0.35">
      <c r="A2116" s="73">
        <v>10154</v>
      </c>
      <c r="B2116" s="73"/>
      <c r="C2116" s="73"/>
      <c r="D2116" s="73"/>
      <c r="E2116" s="73"/>
      <c r="F2116" s="73"/>
      <c r="G2116" s="73"/>
      <c r="H2116" s="73"/>
      <c r="I2116" s="73"/>
      <c r="J2116" s="73"/>
      <c r="K2116" s="73"/>
      <c r="L2116" s="73"/>
      <c r="M2116" s="96" t="str">
        <f t="shared" si="33"/>
        <v/>
      </c>
    </row>
    <row r="2117" spans="1:13" x14ac:dyDescent="0.35">
      <c r="A2117" s="73">
        <v>10155</v>
      </c>
      <c r="B2117" s="73"/>
      <c r="C2117" s="73"/>
      <c r="D2117" s="73"/>
      <c r="E2117" s="73"/>
      <c r="F2117" s="73"/>
      <c r="G2117" s="73"/>
      <c r="H2117" s="73"/>
      <c r="I2117" s="73"/>
      <c r="J2117" s="73"/>
      <c r="K2117" s="73"/>
      <c r="L2117" s="73"/>
      <c r="M2117" s="96" t="str">
        <f t="shared" si="33"/>
        <v/>
      </c>
    </row>
    <row r="2118" spans="1:13" x14ac:dyDescent="0.35">
      <c r="A2118" s="73">
        <v>10156</v>
      </c>
      <c r="B2118" s="73"/>
      <c r="C2118" s="73"/>
      <c r="D2118" s="73"/>
      <c r="E2118" s="73"/>
      <c r="F2118" s="73"/>
      <c r="G2118" s="73"/>
      <c r="H2118" s="73"/>
      <c r="I2118" s="73"/>
      <c r="J2118" s="73"/>
      <c r="K2118" s="73"/>
      <c r="L2118" s="73"/>
      <c r="M2118" s="96" t="str">
        <f t="shared" si="33"/>
        <v/>
      </c>
    </row>
    <row r="2119" spans="1:13" x14ac:dyDescent="0.35">
      <c r="A2119" s="73">
        <v>10157</v>
      </c>
      <c r="B2119" s="73"/>
      <c r="C2119" s="73"/>
      <c r="D2119" s="73"/>
      <c r="E2119" s="73"/>
      <c r="F2119" s="73"/>
      <c r="G2119" s="73"/>
      <c r="H2119" s="73"/>
      <c r="I2119" s="73"/>
      <c r="J2119" s="73"/>
      <c r="K2119" s="73"/>
      <c r="L2119" s="73"/>
      <c r="M2119" s="96" t="str">
        <f t="shared" si="33"/>
        <v/>
      </c>
    </row>
    <row r="2120" spans="1:13" x14ac:dyDescent="0.35">
      <c r="A2120" s="73">
        <v>10158</v>
      </c>
      <c r="B2120" s="73"/>
      <c r="C2120" s="73"/>
      <c r="D2120" s="73"/>
      <c r="E2120" s="73"/>
      <c r="F2120" s="73"/>
      <c r="G2120" s="73"/>
      <c r="H2120" s="73"/>
      <c r="I2120" s="73"/>
      <c r="J2120" s="73"/>
      <c r="K2120" s="73"/>
      <c r="L2120" s="73"/>
      <c r="M2120" s="96" t="str">
        <f t="shared" si="33"/>
        <v/>
      </c>
    </row>
    <row r="2121" spans="1:13" x14ac:dyDescent="0.35">
      <c r="A2121" s="73">
        <v>10159</v>
      </c>
      <c r="B2121" s="73"/>
      <c r="C2121" s="73"/>
      <c r="D2121" s="73"/>
      <c r="E2121" s="73"/>
      <c r="F2121" s="73"/>
      <c r="G2121" s="73"/>
      <c r="H2121" s="73"/>
      <c r="I2121" s="73"/>
      <c r="J2121" s="73"/>
      <c r="K2121" s="73"/>
      <c r="L2121" s="73"/>
      <c r="M2121" s="96" t="str">
        <f t="shared" si="33"/>
        <v/>
      </c>
    </row>
    <row r="2122" spans="1:13" x14ac:dyDescent="0.35">
      <c r="A2122" s="73">
        <v>10160</v>
      </c>
      <c r="B2122" s="73"/>
      <c r="C2122" s="73"/>
      <c r="D2122" s="73"/>
      <c r="E2122" s="73"/>
      <c r="F2122" s="73"/>
      <c r="G2122" s="73"/>
      <c r="H2122" s="73"/>
      <c r="I2122" s="73"/>
      <c r="J2122" s="73"/>
      <c r="K2122" s="73"/>
      <c r="L2122" s="73"/>
      <c r="M2122" s="96" t="str">
        <f t="shared" si="33"/>
        <v/>
      </c>
    </row>
    <row r="2123" spans="1:13" x14ac:dyDescent="0.35">
      <c r="A2123" s="73">
        <v>10161</v>
      </c>
      <c r="B2123" s="73"/>
      <c r="C2123" s="73"/>
      <c r="D2123" s="73"/>
      <c r="E2123" s="73"/>
      <c r="F2123" s="73"/>
      <c r="G2123" s="73"/>
      <c r="H2123" s="73"/>
      <c r="I2123" s="73"/>
      <c r="J2123" s="73"/>
      <c r="K2123" s="73"/>
      <c r="L2123" s="73"/>
      <c r="M2123" s="96" t="str">
        <f t="shared" si="33"/>
        <v/>
      </c>
    </row>
    <row r="2124" spans="1:13" x14ac:dyDescent="0.35">
      <c r="A2124" s="73">
        <v>10162</v>
      </c>
      <c r="B2124" s="73"/>
      <c r="C2124" s="73"/>
      <c r="D2124" s="73"/>
      <c r="E2124" s="73"/>
      <c r="F2124" s="73"/>
      <c r="G2124" s="73"/>
      <c r="H2124" s="73"/>
      <c r="I2124" s="73"/>
      <c r="J2124" s="73"/>
      <c r="K2124" s="73"/>
      <c r="L2124" s="73"/>
      <c r="M2124" s="96" t="str">
        <f t="shared" si="33"/>
        <v/>
      </c>
    </row>
    <row r="2125" spans="1:13" x14ac:dyDescent="0.35">
      <c r="A2125" s="73">
        <v>10163</v>
      </c>
      <c r="B2125" s="73" t="s">
        <v>398</v>
      </c>
      <c r="C2125" s="73" t="s">
        <v>133</v>
      </c>
      <c r="D2125" s="73"/>
      <c r="E2125" s="73"/>
      <c r="F2125" s="73"/>
      <c r="G2125" s="73"/>
      <c r="H2125" s="73" t="s">
        <v>18</v>
      </c>
      <c r="I2125" s="73"/>
      <c r="J2125" s="73"/>
      <c r="K2125" s="73"/>
      <c r="L2125" s="73"/>
      <c r="M2125" s="96" t="str">
        <f t="shared" si="33"/>
        <v>x</v>
      </c>
    </row>
    <row r="2126" spans="1:13" x14ac:dyDescent="0.35">
      <c r="A2126" s="73">
        <v>10164</v>
      </c>
      <c r="B2126" s="73"/>
      <c r="C2126" s="73"/>
      <c r="D2126" s="73"/>
      <c r="E2126" s="73"/>
      <c r="F2126" s="73"/>
      <c r="G2126" s="73"/>
      <c r="H2126" s="73"/>
      <c r="I2126" s="73"/>
      <c r="J2126" s="73"/>
      <c r="K2126" s="73"/>
      <c r="L2126" s="73"/>
      <c r="M2126" s="96" t="str">
        <f t="shared" si="33"/>
        <v/>
      </c>
    </row>
    <row r="2127" spans="1:13" x14ac:dyDescent="0.35">
      <c r="A2127" s="73">
        <v>10165</v>
      </c>
      <c r="B2127" s="73"/>
      <c r="C2127" s="73"/>
      <c r="D2127" s="73"/>
      <c r="E2127" s="73"/>
      <c r="F2127" s="73"/>
      <c r="G2127" s="73"/>
      <c r="H2127" s="73"/>
      <c r="I2127" s="73"/>
      <c r="J2127" s="73"/>
      <c r="K2127" s="73"/>
      <c r="L2127" s="73"/>
      <c r="M2127" s="96" t="str">
        <f t="shared" si="33"/>
        <v/>
      </c>
    </row>
    <row r="2128" spans="1:13" x14ac:dyDescent="0.35">
      <c r="A2128" s="73">
        <v>10166</v>
      </c>
      <c r="B2128" s="73"/>
      <c r="C2128" s="73"/>
      <c r="D2128" s="73"/>
      <c r="E2128" s="73"/>
      <c r="F2128" s="73"/>
      <c r="G2128" s="73"/>
      <c r="H2128" s="73"/>
      <c r="I2128" s="73"/>
      <c r="J2128" s="73"/>
      <c r="K2128" s="73"/>
      <c r="L2128" s="73"/>
      <c r="M2128" s="96" t="str">
        <f t="shared" si="33"/>
        <v/>
      </c>
    </row>
    <row r="2129" spans="1:13" x14ac:dyDescent="0.35">
      <c r="A2129" s="73">
        <v>10167</v>
      </c>
      <c r="B2129" s="73"/>
      <c r="C2129" s="73"/>
      <c r="D2129" s="73"/>
      <c r="E2129" s="73"/>
      <c r="F2129" s="73"/>
      <c r="G2129" s="73"/>
      <c r="H2129" s="73"/>
      <c r="I2129" s="73"/>
      <c r="J2129" s="73"/>
      <c r="K2129" s="73"/>
      <c r="L2129" s="73"/>
      <c r="M2129" s="96" t="str">
        <f t="shared" si="33"/>
        <v/>
      </c>
    </row>
    <row r="2130" spans="1:13" x14ac:dyDescent="0.35">
      <c r="A2130" s="73">
        <v>10168</v>
      </c>
      <c r="B2130" s="73" t="s">
        <v>399</v>
      </c>
      <c r="C2130" s="73" t="s">
        <v>133</v>
      </c>
      <c r="D2130" s="73"/>
      <c r="E2130" s="73"/>
      <c r="F2130" s="73"/>
      <c r="G2130" s="73"/>
      <c r="H2130" s="73" t="s">
        <v>18</v>
      </c>
      <c r="I2130" s="73"/>
      <c r="J2130" s="73"/>
      <c r="K2130" s="73"/>
      <c r="L2130" s="73"/>
      <c r="M2130" s="96" t="str">
        <f t="shared" si="33"/>
        <v>x</v>
      </c>
    </row>
    <row r="2131" spans="1:13" x14ac:dyDescent="0.35">
      <c r="A2131" s="73">
        <v>10169</v>
      </c>
      <c r="B2131" s="73"/>
      <c r="C2131" s="73"/>
      <c r="D2131" s="73"/>
      <c r="E2131" s="73"/>
      <c r="F2131" s="73"/>
      <c r="G2131" s="73"/>
      <c r="H2131" s="73"/>
      <c r="I2131" s="73"/>
      <c r="J2131" s="73"/>
      <c r="K2131" s="73"/>
      <c r="L2131" s="73"/>
      <c r="M2131" s="96" t="str">
        <f t="shared" si="33"/>
        <v/>
      </c>
    </row>
    <row r="2132" spans="1:13" x14ac:dyDescent="0.35">
      <c r="A2132" s="73">
        <v>10170</v>
      </c>
      <c r="B2132" s="73" t="s">
        <v>400</v>
      </c>
      <c r="C2132" s="73" t="s">
        <v>133</v>
      </c>
      <c r="D2132" s="73" t="s">
        <v>18</v>
      </c>
      <c r="E2132" s="73" t="s">
        <v>18</v>
      </c>
      <c r="F2132" s="73"/>
      <c r="G2132" s="73"/>
      <c r="H2132" s="73" t="s">
        <v>18</v>
      </c>
      <c r="I2132" s="73"/>
      <c r="J2132" s="73"/>
      <c r="K2132" s="73" t="s">
        <v>1039</v>
      </c>
      <c r="L2132" s="73" t="s">
        <v>132</v>
      </c>
      <c r="M2132" s="96" t="str">
        <f t="shared" si="33"/>
        <v>x</v>
      </c>
    </row>
    <row r="2133" spans="1:13" x14ac:dyDescent="0.35">
      <c r="A2133" s="73">
        <v>10171</v>
      </c>
      <c r="B2133" s="73" t="s">
        <v>401</v>
      </c>
      <c r="C2133" s="73" t="s">
        <v>133</v>
      </c>
      <c r="D2133" s="73" t="s">
        <v>18</v>
      </c>
      <c r="E2133" s="73" t="s">
        <v>18</v>
      </c>
      <c r="F2133" s="73"/>
      <c r="G2133" s="73"/>
      <c r="H2133" s="73" t="s">
        <v>18</v>
      </c>
      <c r="I2133" s="73"/>
      <c r="J2133" s="73"/>
      <c r="K2133" s="73" t="s">
        <v>78</v>
      </c>
      <c r="L2133" s="73" t="s">
        <v>132</v>
      </c>
      <c r="M2133" s="96" t="str">
        <f t="shared" si="33"/>
        <v>x</v>
      </c>
    </row>
    <row r="2134" spans="1:13" x14ac:dyDescent="0.35">
      <c r="A2134" s="73">
        <v>10172</v>
      </c>
      <c r="B2134" s="73" t="s">
        <v>402</v>
      </c>
      <c r="C2134" s="73" t="s">
        <v>133</v>
      </c>
      <c r="D2134" s="73" t="s">
        <v>18</v>
      </c>
      <c r="E2134" s="73"/>
      <c r="F2134" s="73"/>
      <c r="G2134" s="73"/>
      <c r="H2134" s="73" t="s">
        <v>18</v>
      </c>
      <c r="I2134" s="73"/>
      <c r="J2134" s="73"/>
      <c r="K2134" s="73" t="s">
        <v>78</v>
      </c>
      <c r="L2134" s="73" t="s">
        <v>132</v>
      </c>
      <c r="M2134" s="96" t="str">
        <f t="shared" si="33"/>
        <v>x</v>
      </c>
    </row>
    <row r="2135" spans="1:13" x14ac:dyDescent="0.35">
      <c r="A2135" s="73">
        <v>10173</v>
      </c>
      <c r="B2135" s="73" t="s">
        <v>403</v>
      </c>
      <c r="C2135" s="73" t="s">
        <v>752</v>
      </c>
      <c r="D2135" s="73"/>
      <c r="E2135" s="73"/>
      <c r="F2135" s="73"/>
      <c r="G2135" s="73"/>
      <c r="H2135" s="73" t="s">
        <v>18</v>
      </c>
      <c r="I2135" s="73"/>
      <c r="J2135" s="73"/>
      <c r="K2135" s="73"/>
      <c r="L2135" s="73"/>
      <c r="M2135" s="96" t="str">
        <f t="shared" si="33"/>
        <v>x</v>
      </c>
    </row>
    <row r="2136" spans="1:13" x14ac:dyDescent="0.35">
      <c r="A2136" s="73">
        <v>10174</v>
      </c>
      <c r="B2136" s="73" t="s">
        <v>744</v>
      </c>
      <c r="C2136" s="73" t="s">
        <v>752</v>
      </c>
      <c r="D2136" s="73"/>
      <c r="E2136" s="73"/>
      <c r="F2136" s="73"/>
      <c r="G2136" s="73"/>
      <c r="H2136" s="73" t="s">
        <v>18</v>
      </c>
      <c r="I2136" s="73"/>
      <c r="J2136" s="73"/>
      <c r="K2136" s="73"/>
      <c r="L2136" s="73"/>
      <c r="M2136" s="96" t="str">
        <f t="shared" si="33"/>
        <v>x</v>
      </c>
    </row>
    <row r="2137" spans="1:13" x14ac:dyDescent="0.35">
      <c r="A2137" s="73">
        <v>10175</v>
      </c>
      <c r="B2137" s="73"/>
      <c r="C2137" s="73"/>
      <c r="D2137" s="73"/>
      <c r="E2137" s="73"/>
      <c r="F2137" s="73"/>
      <c r="G2137" s="73"/>
      <c r="H2137" s="73"/>
      <c r="I2137" s="73"/>
      <c r="J2137" s="73"/>
      <c r="K2137" s="73"/>
      <c r="L2137" s="73"/>
      <c r="M2137" s="96" t="str">
        <f t="shared" si="33"/>
        <v/>
      </c>
    </row>
    <row r="2138" spans="1:13" x14ac:dyDescent="0.35">
      <c r="A2138" s="73">
        <v>10176</v>
      </c>
      <c r="B2138" s="73"/>
      <c r="C2138" s="73"/>
      <c r="D2138" s="73"/>
      <c r="E2138" s="73"/>
      <c r="F2138" s="73"/>
      <c r="G2138" s="73"/>
      <c r="H2138" s="73"/>
      <c r="I2138" s="73"/>
      <c r="J2138" s="73"/>
      <c r="K2138" s="73"/>
      <c r="L2138" s="73"/>
      <c r="M2138" s="96" t="str">
        <f t="shared" si="33"/>
        <v/>
      </c>
    </row>
    <row r="2139" spans="1:13" x14ac:dyDescent="0.35">
      <c r="A2139" s="73">
        <v>10177</v>
      </c>
      <c r="B2139" s="73"/>
      <c r="C2139" s="73"/>
      <c r="D2139" s="73"/>
      <c r="E2139" s="73"/>
      <c r="F2139" s="73"/>
      <c r="G2139" s="73"/>
      <c r="H2139" s="73"/>
      <c r="I2139" s="73"/>
      <c r="J2139" s="73"/>
      <c r="K2139" s="73"/>
      <c r="L2139" s="73"/>
      <c r="M2139" s="96" t="str">
        <f t="shared" si="33"/>
        <v/>
      </c>
    </row>
    <row r="2140" spans="1:13" x14ac:dyDescent="0.35">
      <c r="A2140" s="73">
        <v>10178</v>
      </c>
      <c r="B2140" s="73"/>
      <c r="C2140" s="73"/>
      <c r="D2140" s="73"/>
      <c r="E2140" s="73"/>
      <c r="F2140" s="73"/>
      <c r="G2140" s="73"/>
      <c r="H2140" s="73"/>
      <c r="I2140" s="73"/>
      <c r="J2140" s="73"/>
      <c r="K2140" s="73"/>
      <c r="L2140" s="73"/>
      <c r="M2140" s="96" t="str">
        <f t="shared" si="33"/>
        <v/>
      </c>
    </row>
    <row r="2141" spans="1:13" x14ac:dyDescent="0.35">
      <c r="A2141" s="73">
        <v>10179</v>
      </c>
      <c r="B2141" s="73"/>
      <c r="C2141" s="73"/>
      <c r="D2141" s="73"/>
      <c r="E2141" s="73"/>
      <c r="F2141" s="73"/>
      <c r="G2141" s="73"/>
      <c r="H2141" s="73"/>
      <c r="I2141" s="73"/>
      <c r="J2141" s="73"/>
      <c r="K2141" s="73"/>
      <c r="L2141" s="73"/>
      <c r="M2141" s="96" t="str">
        <f t="shared" si="33"/>
        <v/>
      </c>
    </row>
    <row r="2142" spans="1:13" x14ac:dyDescent="0.35">
      <c r="A2142" s="73">
        <v>10180</v>
      </c>
      <c r="B2142" s="73"/>
      <c r="C2142" s="73"/>
      <c r="D2142" s="73"/>
      <c r="E2142" s="73"/>
      <c r="F2142" s="73"/>
      <c r="G2142" s="73"/>
      <c r="H2142" s="73"/>
      <c r="I2142" s="73"/>
      <c r="J2142" s="73"/>
      <c r="K2142" s="73"/>
      <c r="L2142" s="73"/>
      <c r="M2142" s="96" t="str">
        <f t="shared" si="33"/>
        <v/>
      </c>
    </row>
    <row r="2143" spans="1:13" x14ac:dyDescent="0.35">
      <c r="A2143" s="73">
        <v>10181</v>
      </c>
      <c r="B2143" s="73"/>
      <c r="C2143" s="73"/>
      <c r="D2143" s="73"/>
      <c r="E2143" s="73"/>
      <c r="F2143" s="73"/>
      <c r="G2143" s="73"/>
      <c r="H2143" s="73"/>
      <c r="I2143" s="73"/>
      <c r="J2143" s="73"/>
      <c r="K2143" s="73"/>
      <c r="L2143" s="73"/>
      <c r="M2143" s="96" t="str">
        <f t="shared" si="33"/>
        <v/>
      </c>
    </row>
    <row r="2144" spans="1:13" x14ac:dyDescent="0.35">
      <c r="A2144" s="73">
        <v>10182</v>
      </c>
      <c r="B2144" s="73"/>
      <c r="C2144" s="73"/>
      <c r="D2144" s="73"/>
      <c r="E2144" s="73"/>
      <c r="F2144" s="73"/>
      <c r="G2144" s="73"/>
      <c r="H2144" s="73"/>
      <c r="I2144" s="73"/>
      <c r="J2144" s="73"/>
      <c r="K2144" s="73"/>
      <c r="L2144" s="73"/>
      <c r="M2144" s="96" t="str">
        <f t="shared" si="33"/>
        <v/>
      </c>
    </row>
    <row r="2145" spans="1:13" x14ac:dyDescent="0.35">
      <c r="A2145" s="73">
        <v>10183</v>
      </c>
      <c r="B2145" s="73"/>
      <c r="C2145" s="73"/>
      <c r="D2145" s="73"/>
      <c r="E2145" s="73"/>
      <c r="F2145" s="73"/>
      <c r="G2145" s="73"/>
      <c r="H2145" s="73"/>
      <c r="I2145" s="73"/>
      <c r="J2145" s="73"/>
      <c r="K2145" s="73"/>
      <c r="L2145" s="73"/>
      <c r="M2145" s="96" t="str">
        <f t="shared" si="33"/>
        <v/>
      </c>
    </row>
    <row r="2146" spans="1:13" x14ac:dyDescent="0.35">
      <c r="A2146" s="73">
        <v>10184</v>
      </c>
      <c r="B2146" s="73"/>
      <c r="C2146" s="73"/>
      <c r="D2146" s="73"/>
      <c r="E2146" s="73"/>
      <c r="F2146" s="73"/>
      <c r="G2146" s="73"/>
      <c r="H2146" s="73"/>
      <c r="I2146" s="73"/>
      <c r="J2146" s="73"/>
      <c r="K2146" s="73"/>
      <c r="L2146" s="73"/>
      <c r="M2146" s="96" t="str">
        <f t="shared" si="33"/>
        <v/>
      </c>
    </row>
    <row r="2147" spans="1:13" x14ac:dyDescent="0.35">
      <c r="A2147" s="73">
        <v>10185</v>
      </c>
      <c r="B2147" s="73"/>
      <c r="C2147" s="73"/>
      <c r="D2147" s="73"/>
      <c r="E2147" s="73"/>
      <c r="F2147" s="73"/>
      <c r="G2147" s="73"/>
      <c r="H2147" s="73"/>
      <c r="I2147" s="73"/>
      <c r="J2147" s="73"/>
      <c r="K2147" s="73"/>
      <c r="L2147" s="73"/>
      <c r="M2147" s="96" t="str">
        <f t="shared" si="33"/>
        <v/>
      </c>
    </row>
    <row r="2148" spans="1:13" x14ac:dyDescent="0.35">
      <c r="A2148" s="73">
        <v>10186</v>
      </c>
      <c r="B2148" s="73"/>
      <c r="C2148" s="73"/>
      <c r="D2148" s="73"/>
      <c r="E2148" s="73"/>
      <c r="F2148" s="73"/>
      <c r="G2148" s="73"/>
      <c r="H2148" s="73"/>
      <c r="I2148" s="73"/>
      <c r="J2148" s="73"/>
      <c r="K2148" s="73"/>
      <c r="L2148" s="73"/>
      <c r="M2148" s="96" t="str">
        <f t="shared" si="33"/>
        <v/>
      </c>
    </row>
    <row r="2149" spans="1:13" x14ac:dyDescent="0.35">
      <c r="A2149" s="73">
        <v>10187</v>
      </c>
      <c r="B2149" s="73"/>
      <c r="C2149" s="73"/>
      <c r="D2149" s="73"/>
      <c r="E2149" s="73"/>
      <c r="F2149" s="73"/>
      <c r="G2149" s="73"/>
      <c r="H2149" s="73"/>
      <c r="I2149" s="73"/>
      <c r="J2149" s="73"/>
      <c r="K2149" s="73"/>
      <c r="L2149" s="73"/>
      <c r="M2149" s="96" t="str">
        <f t="shared" si="33"/>
        <v/>
      </c>
    </row>
    <row r="2150" spans="1:13" x14ac:dyDescent="0.35">
      <c r="A2150" s="73">
        <v>10188</v>
      </c>
      <c r="B2150" s="73" t="s">
        <v>404</v>
      </c>
      <c r="C2150" s="73" t="s">
        <v>752</v>
      </c>
      <c r="D2150" s="73"/>
      <c r="E2150" s="73"/>
      <c r="F2150" s="73"/>
      <c r="G2150" s="73"/>
      <c r="H2150" s="73"/>
      <c r="I2150" s="73"/>
      <c r="J2150" s="73"/>
      <c r="K2150" s="73"/>
      <c r="L2150" s="73"/>
      <c r="M2150" s="96" t="str">
        <f t="shared" si="33"/>
        <v/>
      </c>
    </row>
    <row r="2151" spans="1:13" x14ac:dyDescent="0.35">
      <c r="A2151" s="73">
        <v>10189</v>
      </c>
      <c r="B2151" s="73" t="s">
        <v>405</v>
      </c>
      <c r="C2151" s="73" t="s">
        <v>752</v>
      </c>
      <c r="D2151" s="73" t="s">
        <v>18</v>
      </c>
      <c r="E2151" s="73"/>
      <c r="F2151" s="73"/>
      <c r="G2151" s="73"/>
      <c r="H2151" s="73" t="s">
        <v>18</v>
      </c>
      <c r="I2151" s="73"/>
      <c r="J2151" s="73"/>
      <c r="K2151" s="73" t="s">
        <v>98</v>
      </c>
      <c r="L2151" s="73" t="s">
        <v>129</v>
      </c>
      <c r="M2151" s="96" t="str">
        <f t="shared" si="33"/>
        <v>x</v>
      </c>
    </row>
    <row r="2152" spans="1:13" x14ac:dyDescent="0.35">
      <c r="A2152" s="73">
        <v>10190</v>
      </c>
      <c r="B2152" s="73"/>
      <c r="C2152" s="73"/>
      <c r="D2152" s="73"/>
      <c r="E2152" s="73"/>
      <c r="F2152" s="73"/>
      <c r="G2152" s="73"/>
      <c r="H2152" s="73"/>
      <c r="I2152" s="73"/>
      <c r="J2152" s="73"/>
      <c r="K2152" s="73"/>
      <c r="L2152" s="73"/>
      <c r="M2152" s="96" t="str">
        <f t="shared" si="33"/>
        <v/>
      </c>
    </row>
    <row r="2153" spans="1:13" x14ac:dyDescent="0.35">
      <c r="A2153" s="73">
        <v>10191</v>
      </c>
      <c r="B2153" s="73"/>
      <c r="C2153" s="73"/>
      <c r="D2153" s="73"/>
      <c r="E2153" s="73"/>
      <c r="F2153" s="73"/>
      <c r="G2153" s="73"/>
      <c r="H2153" s="73"/>
      <c r="I2153" s="73"/>
      <c r="J2153" s="73"/>
      <c r="K2153" s="73"/>
      <c r="L2153" s="73"/>
      <c r="M2153" s="96" t="str">
        <f t="shared" si="33"/>
        <v/>
      </c>
    </row>
    <row r="2154" spans="1:13" x14ac:dyDescent="0.35">
      <c r="A2154" s="73">
        <v>10192</v>
      </c>
      <c r="B2154" s="73"/>
      <c r="C2154" s="73"/>
      <c r="D2154" s="73"/>
      <c r="E2154" s="73"/>
      <c r="F2154" s="73"/>
      <c r="G2154" s="73"/>
      <c r="H2154" s="73"/>
      <c r="I2154" s="73"/>
      <c r="J2154" s="73"/>
      <c r="K2154" s="73"/>
      <c r="L2154" s="73"/>
      <c r="M2154" s="96" t="str">
        <f t="shared" si="33"/>
        <v/>
      </c>
    </row>
    <row r="2155" spans="1:13" x14ac:dyDescent="0.35">
      <c r="A2155" s="73">
        <v>10193</v>
      </c>
      <c r="B2155" s="73"/>
      <c r="C2155" s="73"/>
      <c r="D2155" s="73"/>
      <c r="E2155" s="73"/>
      <c r="F2155" s="73"/>
      <c r="G2155" s="73"/>
      <c r="H2155" s="73"/>
      <c r="I2155" s="73"/>
      <c r="J2155" s="73"/>
      <c r="K2155" s="73"/>
      <c r="L2155" s="73"/>
      <c r="M2155" s="96" t="str">
        <f t="shared" si="33"/>
        <v/>
      </c>
    </row>
    <row r="2156" spans="1:13" x14ac:dyDescent="0.35">
      <c r="A2156" s="73">
        <v>10194</v>
      </c>
      <c r="B2156" s="73" t="s">
        <v>406</v>
      </c>
      <c r="C2156" s="73" t="s">
        <v>752</v>
      </c>
      <c r="D2156" s="73" t="s">
        <v>18</v>
      </c>
      <c r="E2156" s="73"/>
      <c r="F2156" s="73" t="s">
        <v>18</v>
      </c>
      <c r="G2156" s="73"/>
      <c r="H2156" s="73" t="s">
        <v>18</v>
      </c>
      <c r="I2156" s="73"/>
      <c r="J2156" s="73"/>
      <c r="K2156" s="73" t="s">
        <v>95</v>
      </c>
      <c r="L2156" s="73" t="s">
        <v>135</v>
      </c>
      <c r="M2156" s="96" t="str">
        <f t="shared" si="33"/>
        <v>x</v>
      </c>
    </row>
    <row r="2157" spans="1:13" x14ac:dyDescent="0.35">
      <c r="A2157" s="73">
        <v>10195</v>
      </c>
      <c r="B2157" s="73"/>
      <c r="C2157" s="73"/>
      <c r="D2157" s="73"/>
      <c r="E2157" s="73"/>
      <c r="F2157" s="73"/>
      <c r="G2157" s="73"/>
      <c r="H2157" s="73"/>
      <c r="I2157" s="73"/>
      <c r="J2157" s="73"/>
      <c r="K2157" s="73"/>
      <c r="L2157" s="73"/>
      <c r="M2157" s="96" t="str">
        <f t="shared" si="33"/>
        <v/>
      </c>
    </row>
    <row r="2158" spans="1:13" x14ac:dyDescent="0.35">
      <c r="A2158" s="73">
        <v>10196</v>
      </c>
      <c r="B2158" s="73" t="s">
        <v>407</v>
      </c>
      <c r="C2158" s="73" t="s">
        <v>752</v>
      </c>
      <c r="D2158" s="73"/>
      <c r="E2158" s="73"/>
      <c r="F2158" s="73"/>
      <c r="G2158" s="73"/>
      <c r="H2158" s="73"/>
      <c r="I2158" s="73"/>
      <c r="J2158" s="73"/>
      <c r="K2158" s="73"/>
      <c r="L2158" s="73"/>
      <c r="M2158" s="96" t="str">
        <f t="shared" si="33"/>
        <v/>
      </c>
    </row>
    <row r="2159" spans="1:13" x14ac:dyDescent="0.35">
      <c r="A2159" s="73">
        <v>10197</v>
      </c>
      <c r="B2159" s="73"/>
      <c r="C2159" s="73"/>
      <c r="D2159" s="73"/>
      <c r="E2159" s="73"/>
      <c r="F2159" s="73"/>
      <c r="G2159" s="73"/>
      <c r="H2159" s="73"/>
      <c r="I2159" s="73"/>
      <c r="J2159" s="73"/>
      <c r="K2159" s="73"/>
      <c r="L2159" s="73"/>
      <c r="M2159" s="96" t="str">
        <f t="shared" si="33"/>
        <v/>
      </c>
    </row>
    <row r="2160" spans="1:13" x14ac:dyDescent="0.35">
      <c r="A2160" s="73">
        <v>10198</v>
      </c>
      <c r="B2160" s="73"/>
      <c r="C2160" s="73"/>
      <c r="D2160" s="73"/>
      <c r="E2160" s="73"/>
      <c r="F2160" s="73"/>
      <c r="G2160" s="73"/>
      <c r="H2160" s="73"/>
      <c r="I2160" s="73"/>
      <c r="J2160" s="73"/>
      <c r="K2160" s="73"/>
      <c r="L2160" s="73"/>
      <c r="M2160" s="96" t="str">
        <f t="shared" si="33"/>
        <v/>
      </c>
    </row>
    <row r="2161" spans="1:13" x14ac:dyDescent="0.35">
      <c r="A2161" s="73">
        <v>10199</v>
      </c>
      <c r="B2161" s="73"/>
      <c r="C2161" s="73"/>
      <c r="D2161" s="73"/>
      <c r="E2161" s="73"/>
      <c r="F2161" s="73"/>
      <c r="G2161" s="73"/>
      <c r="H2161" s="73"/>
      <c r="I2161" s="73"/>
      <c r="J2161" s="73"/>
      <c r="K2161" s="73"/>
      <c r="L2161" s="73"/>
      <c r="M2161" s="96" t="str">
        <f t="shared" si="33"/>
        <v/>
      </c>
    </row>
    <row r="2162" spans="1:13" x14ac:dyDescent="0.35">
      <c r="A2162" s="73">
        <v>10200</v>
      </c>
      <c r="B2162" s="73" t="s">
        <v>408</v>
      </c>
      <c r="C2162" s="73"/>
      <c r="D2162" s="73"/>
      <c r="E2162" s="73"/>
      <c r="F2162" s="73"/>
      <c r="G2162" s="73"/>
      <c r="H2162" s="73"/>
      <c r="I2162" s="73"/>
      <c r="J2162" s="73"/>
      <c r="K2162" s="73"/>
      <c r="L2162" s="73"/>
      <c r="M2162" s="96" t="str">
        <f t="shared" si="33"/>
        <v/>
      </c>
    </row>
    <row r="2163" spans="1:13" x14ac:dyDescent="0.35">
      <c r="A2163" s="73">
        <v>10201</v>
      </c>
      <c r="B2163" s="73"/>
      <c r="C2163" s="73"/>
      <c r="D2163" s="73"/>
      <c r="E2163" s="73"/>
      <c r="F2163" s="73"/>
      <c r="G2163" s="73"/>
      <c r="H2163" s="73"/>
      <c r="I2163" s="73"/>
      <c r="J2163" s="73"/>
      <c r="K2163" s="73"/>
      <c r="L2163" s="73"/>
      <c r="M2163" s="96" t="str">
        <f t="shared" si="33"/>
        <v/>
      </c>
    </row>
    <row r="2164" spans="1:13" x14ac:dyDescent="0.35">
      <c r="A2164" s="73">
        <v>10202</v>
      </c>
      <c r="B2164" s="73"/>
      <c r="C2164" s="73"/>
      <c r="D2164" s="73"/>
      <c r="E2164" s="73"/>
      <c r="F2164" s="73"/>
      <c r="G2164" s="73"/>
      <c r="H2164" s="73"/>
      <c r="I2164" s="73"/>
      <c r="J2164" s="73"/>
      <c r="K2164" s="73"/>
      <c r="L2164" s="73"/>
      <c r="M2164" s="96" t="str">
        <f t="shared" si="33"/>
        <v/>
      </c>
    </row>
    <row r="2165" spans="1:13" x14ac:dyDescent="0.35">
      <c r="A2165" s="73">
        <v>10203</v>
      </c>
      <c r="B2165" s="73"/>
      <c r="C2165" s="73"/>
      <c r="D2165" s="73"/>
      <c r="E2165" s="73"/>
      <c r="F2165" s="73"/>
      <c r="G2165" s="73"/>
      <c r="H2165" s="73"/>
      <c r="I2165" s="73"/>
      <c r="J2165" s="73"/>
      <c r="K2165" s="73"/>
      <c r="L2165" s="73"/>
      <c r="M2165" s="96" t="str">
        <f t="shared" si="33"/>
        <v/>
      </c>
    </row>
    <row r="2166" spans="1:13" x14ac:dyDescent="0.35">
      <c r="A2166" s="73">
        <v>10204</v>
      </c>
      <c r="B2166" s="73"/>
      <c r="C2166" s="73"/>
      <c r="D2166" s="73"/>
      <c r="E2166" s="73"/>
      <c r="F2166" s="73"/>
      <c r="G2166" s="73"/>
      <c r="H2166" s="73"/>
      <c r="I2166" s="73"/>
      <c r="J2166" s="73"/>
      <c r="K2166" s="73"/>
      <c r="L2166" s="73"/>
      <c r="M2166" s="96" t="str">
        <f t="shared" si="33"/>
        <v/>
      </c>
    </row>
    <row r="2167" spans="1:13" x14ac:dyDescent="0.35">
      <c r="A2167" s="73">
        <v>10205</v>
      </c>
      <c r="B2167" s="73"/>
      <c r="C2167" s="73"/>
      <c r="D2167" s="73"/>
      <c r="E2167" s="73"/>
      <c r="F2167" s="73"/>
      <c r="G2167" s="73"/>
      <c r="H2167" s="73"/>
      <c r="I2167" s="73"/>
      <c r="J2167" s="73"/>
      <c r="K2167" s="73"/>
      <c r="L2167" s="73"/>
      <c r="M2167" s="96" t="str">
        <f t="shared" si="33"/>
        <v/>
      </c>
    </row>
    <row r="2168" spans="1:13" x14ac:dyDescent="0.35">
      <c r="A2168" s="73">
        <v>10206</v>
      </c>
      <c r="B2168" s="73"/>
      <c r="C2168" s="73"/>
      <c r="D2168" s="73"/>
      <c r="E2168" s="73"/>
      <c r="F2168" s="73"/>
      <c r="G2168" s="73"/>
      <c r="H2168" s="73"/>
      <c r="I2168" s="73"/>
      <c r="J2168" s="73"/>
      <c r="K2168" s="73"/>
      <c r="L2168" s="73"/>
      <c r="M2168" s="96" t="str">
        <f t="shared" si="33"/>
        <v/>
      </c>
    </row>
    <row r="2169" spans="1:13" x14ac:dyDescent="0.35">
      <c r="A2169" s="73">
        <v>10207</v>
      </c>
      <c r="B2169" s="73" t="s">
        <v>409</v>
      </c>
      <c r="C2169" s="73"/>
      <c r="D2169" s="73"/>
      <c r="E2169" s="73"/>
      <c r="F2169" s="73"/>
      <c r="G2169" s="73"/>
      <c r="H2169" s="73"/>
      <c r="I2169" s="73"/>
      <c r="J2169" s="73"/>
      <c r="K2169" s="73"/>
      <c r="L2169" s="73"/>
      <c r="M2169" s="96" t="str">
        <f t="shared" si="33"/>
        <v/>
      </c>
    </row>
    <row r="2170" spans="1:13" x14ac:dyDescent="0.35">
      <c r="A2170" s="73">
        <v>10208</v>
      </c>
      <c r="B2170" s="73" t="s">
        <v>410</v>
      </c>
      <c r="C2170" s="73"/>
      <c r="D2170" s="73"/>
      <c r="E2170" s="73"/>
      <c r="F2170" s="73"/>
      <c r="G2170" s="73"/>
      <c r="H2170" s="73"/>
      <c r="I2170" s="73"/>
      <c r="J2170" s="73"/>
      <c r="K2170" s="73"/>
      <c r="L2170" s="73"/>
      <c r="M2170" s="96" t="str">
        <f t="shared" si="33"/>
        <v/>
      </c>
    </row>
    <row r="2171" spans="1:13" x14ac:dyDescent="0.35">
      <c r="A2171" s="73">
        <v>10209</v>
      </c>
      <c r="B2171" s="73" t="s">
        <v>411</v>
      </c>
      <c r="C2171" s="73"/>
      <c r="D2171" s="73"/>
      <c r="E2171" s="73"/>
      <c r="F2171" s="73"/>
      <c r="G2171" s="73"/>
      <c r="H2171" s="73"/>
      <c r="I2171" s="73"/>
      <c r="J2171" s="73"/>
      <c r="K2171" s="73"/>
      <c r="L2171" s="73"/>
      <c r="M2171" s="96" t="str">
        <f t="shared" si="33"/>
        <v/>
      </c>
    </row>
    <row r="2172" spans="1:13" x14ac:dyDescent="0.35">
      <c r="A2172" s="73">
        <v>10210</v>
      </c>
      <c r="B2172" s="73" t="s">
        <v>412</v>
      </c>
      <c r="C2172" s="73"/>
      <c r="D2172" s="73"/>
      <c r="E2172" s="73"/>
      <c r="F2172" s="73"/>
      <c r="G2172" s="73"/>
      <c r="H2172" s="73"/>
      <c r="I2172" s="73"/>
      <c r="J2172" s="73"/>
      <c r="K2172" s="73"/>
      <c r="L2172" s="73"/>
      <c r="M2172" s="96" t="str">
        <f t="shared" si="33"/>
        <v/>
      </c>
    </row>
    <row r="2173" spans="1:13" x14ac:dyDescent="0.35">
      <c r="A2173" s="73">
        <v>10211</v>
      </c>
      <c r="B2173" s="73"/>
      <c r="C2173" s="73"/>
      <c r="D2173" s="73"/>
      <c r="E2173" s="73"/>
      <c r="F2173" s="73"/>
      <c r="G2173" s="73"/>
      <c r="H2173" s="73"/>
      <c r="I2173" s="73"/>
      <c r="J2173" s="73"/>
      <c r="K2173" s="73"/>
      <c r="L2173" s="73"/>
      <c r="M2173" s="96" t="str">
        <f t="shared" si="33"/>
        <v/>
      </c>
    </row>
    <row r="2174" spans="1:13" x14ac:dyDescent="0.35">
      <c r="A2174" s="73">
        <v>10212</v>
      </c>
      <c r="B2174" s="73"/>
      <c r="C2174" s="73"/>
      <c r="D2174" s="73"/>
      <c r="E2174" s="73"/>
      <c r="F2174" s="73"/>
      <c r="G2174" s="73"/>
      <c r="H2174" s="73"/>
      <c r="I2174" s="73"/>
      <c r="J2174" s="73"/>
      <c r="K2174" s="73"/>
      <c r="L2174" s="73"/>
      <c r="M2174" s="96" t="str">
        <f t="shared" si="33"/>
        <v/>
      </c>
    </row>
    <row r="2175" spans="1:13" x14ac:dyDescent="0.35">
      <c r="A2175" s="73">
        <v>10213</v>
      </c>
      <c r="B2175" s="73" t="s">
        <v>413</v>
      </c>
      <c r="C2175" s="73"/>
      <c r="D2175" s="73"/>
      <c r="E2175" s="73"/>
      <c r="F2175" s="73"/>
      <c r="G2175" s="73"/>
      <c r="H2175" s="73"/>
      <c r="I2175" s="73"/>
      <c r="J2175" s="73"/>
      <c r="K2175" s="73"/>
      <c r="L2175" s="73"/>
      <c r="M2175" s="96" t="str">
        <f t="shared" si="33"/>
        <v/>
      </c>
    </row>
    <row r="2176" spans="1:13" x14ac:dyDescent="0.35">
      <c r="A2176" s="73">
        <v>10214</v>
      </c>
      <c r="B2176" s="73"/>
      <c r="C2176" s="73"/>
      <c r="D2176" s="73"/>
      <c r="E2176" s="73"/>
      <c r="F2176" s="73"/>
      <c r="G2176" s="73"/>
      <c r="H2176" s="73"/>
      <c r="I2176" s="73"/>
      <c r="J2176" s="73"/>
      <c r="K2176" s="73"/>
      <c r="L2176" s="73"/>
      <c r="M2176" s="96" t="str">
        <f t="shared" si="33"/>
        <v/>
      </c>
    </row>
    <row r="2177" spans="1:13" x14ac:dyDescent="0.35">
      <c r="A2177" s="73">
        <v>10215</v>
      </c>
      <c r="B2177" s="73"/>
      <c r="C2177" s="73"/>
      <c r="D2177" s="73"/>
      <c r="E2177" s="73"/>
      <c r="F2177" s="73"/>
      <c r="G2177" s="73"/>
      <c r="H2177" s="73"/>
      <c r="I2177" s="73"/>
      <c r="J2177" s="73"/>
      <c r="K2177" s="73"/>
      <c r="L2177" s="73"/>
      <c r="M2177" s="96" t="str">
        <f t="shared" si="33"/>
        <v/>
      </c>
    </row>
    <row r="2178" spans="1:13" x14ac:dyDescent="0.35">
      <c r="A2178" s="73">
        <v>10216</v>
      </c>
      <c r="B2178" s="73"/>
      <c r="C2178" s="73"/>
      <c r="D2178" s="73"/>
      <c r="E2178" s="73"/>
      <c r="F2178" s="73"/>
      <c r="G2178" s="73"/>
      <c r="H2178" s="73"/>
      <c r="I2178" s="73"/>
      <c r="J2178" s="73"/>
      <c r="K2178" s="73"/>
      <c r="L2178" s="73"/>
      <c r="M2178" s="96" t="str">
        <f t="shared" ref="M2178:M2241" si="34">IF(COUNTA($D2178:$J2178)&gt;0,"x","")</f>
        <v/>
      </c>
    </row>
    <row r="2179" spans="1:13" x14ac:dyDescent="0.35">
      <c r="A2179" s="73">
        <v>10217</v>
      </c>
      <c r="B2179" s="73"/>
      <c r="C2179" s="73"/>
      <c r="D2179" s="73"/>
      <c r="E2179" s="73"/>
      <c r="F2179" s="73"/>
      <c r="G2179" s="73"/>
      <c r="H2179" s="73"/>
      <c r="I2179" s="73"/>
      <c r="J2179" s="73"/>
      <c r="K2179" s="73"/>
      <c r="L2179" s="73"/>
      <c r="M2179" s="96" t="str">
        <f t="shared" si="34"/>
        <v/>
      </c>
    </row>
    <row r="2180" spans="1:13" x14ac:dyDescent="0.35">
      <c r="A2180" s="73">
        <v>10218</v>
      </c>
      <c r="B2180" s="73" t="s">
        <v>414</v>
      </c>
      <c r="C2180" s="73" t="s">
        <v>133</v>
      </c>
      <c r="D2180" s="73" t="s">
        <v>18</v>
      </c>
      <c r="E2180" s="73"/>
      <c r="F2180" s="73"/>
      <c r="G2180" s="73"/>
      <c r="H2180" s="73"/>
      <c r="I2180" s="73"/>
      <c r="J2180" s="73"/>
      <c r="K2180" s="73" t="s">
        <v>92</v>
      </c>
      <c r="L2180" s="73" t="s">
        <v>129</v>
      </c>
      <c r="M2180" s="96" t="str">
        <f t="shared" si="34"/>
        <v>x</v>
      </c>
    </row>
    <row r="2181" spans="1:13" x14ac:dyDescent="0.35">
      <c r="A2181" s="73">
        <v>10219</v>
      </c>
      <c r="B2181" s="73" t="s">
        <v>415</v>
      </c>
      <c r="C2181" s="73" t="s">
        <v>752</v>
      </c>
      <c r="D2181" s="73" t="s">
        <v>18</v>
      </c>
      <c r="E2181" s="73"/>
      <c r="F2181" s="73"/>
      <c r="G2181" s="73"/>
      <c r="H2181" s="73"/>
      <c r="I2181" s="73"/>
      <c r="J2181" s="73"/>
      <c r="K2181" s="73" t="s">
        <v>93</v>
      </c>
      <c r="L2181" s="73" t="s">
        <v>129</v>
      </c>
      <c r="M2181" s="96" t="str">
        <f t="shared" si="34"/>
        <v>x</v>
      </c>
    </row>
    <row r="2182" spans="1:13" x14ac:dyDescent="0.35">
      <c r="A2182" s="73">
        <v>10220</v>
      </c>
      <c r="B2182" s="73"/>
      <c r="C2182" s="73"/>
      <c r="D2182" s="73"/>
      <c r="E2182" s="73"/>
      <c r="F2182" s="73"/>
      <c r="G2182" s="73"/>
      <c r="H2182" s="73"/>
      <c r="I2182" s="73"/>
      <c r="J2182" s="73"/>
      <c r="K2182" s="73"/>
      <c r="L2182" s="73"/>
      <c r="M2182" s="96" t="str">
        <f t="shared" si="34"/>
        <v/>
      </c>
    </row>
    <row r="2183" spans="1:13" x14ac:dyDescent="0.35">
      <c r="A2183" s="73">
        <v>10221</v>
      </c>
      <c r="B2183" s="73" t="s">
        <v>416</v>
      </c>
      <c r="C2183" s="73" t="s">
        <v>133</v>
      </c>
      <c r="D2183" s="73"/>
      <c r="E2183" s="73"/>
      <c r="F2183" s="73"/>
      <c r="G2183" s="73"/>
      <c r="H2183" s="73" t="s">
        <v>18</v>
      </c>
      <c r="I2183" s="73"/>
      <c r="J2183" s="73"/>
      <c r="K2183" s="73"/>
      <c r="L2183" s="73"/>
      <c r="M2183" s="96" t="str">
        <f t="shared" si="34"/>
        <v>x</v>
      </c>
    </row>
    <row r="2184" spans="1:13" x14ac:dyDescent="0.35">
      <c r="A2184" s="73">
        <v>10222</v>
      </c>
      <c r="B2184" s="73" t="s">
        <v>417</v>
      </c>
      <c r="C2184" s="73" t="s">
        <v>133</v>
      </c>
      <c r="D2184" s="73" t="s">
        <v>18</v>
      </c>
      <c r="E2184" s="73"/>
      <c r="F2184" s="73"/>
      <c r="G2184" s="73"/>
      <c r="H2184" s="73" t="s">
        <v>18</v>
      </c>
      <c r="I2184" s="73"/>
      <c r="J2184" s="73"/>
      <c r="K2184" s="73" t="s">
        <v>73</v>
      </c>
      <c r="L2184" s="73" t="s">
        <v>129</v>
      </c>
      <c r="M2184" s="96" t="str">
        <f t="shared" si="34"/>
        <v>x</v>
      </c>
    </row>
    <row r="2185" spans="1:13" x14ac:dyDescent="0.35">
      <c r="A2185" s="73">
        <v>10223</v>
      </c>
      <c r="B2185" s="73"/>
      <c r="C2185" s="73"/>
      <c r="D2185" s="73"/>
      <c r="E2185" s="73"/>
      <c r="F2185" s="73"/>
      <c r="G2185" s="73"/>
      <c r="H2185" s="73"/>
      <c r="I2185" s="73"/>
      <c r="J2185" s="73"/>
      <c r="K2185" s="73"/>
      <c r="L2185" s="73"/>
      <c r="M2185" s="96" t="str">
        <f t="shared" si="34"/>
        <v/>
      </c>
    </row>
    <row r="2186" spans="1:13" x14ac:dyDescent="0.35">
      <c r="A2186" s="73">
        <v>10224</v>
      </c>
      <c r="B2186" s="73"/>
      <c r="C2186" s="73"/>
      <c r="D2186" s="73"/>
      <c r="E2186" s="73"/>
      <c r="F2186" s="73"/>
      <c r="G2186" s="73"/>
      <c r="H2186" s="73"/>
      <c r="I2186" s="73"/>
      <c r="J2186" s="73"/>
      <c r="K2186" s="73"/>
      <c r="L2186" s="73"/>
      <c r="M2186" s="96" t="str">
        <f t="shared" si="34"/>
        <v/>
      </c>
    </row>
    <row r="2187" spans="1:13" x14ac:dyDescent="0.35">
      <c r="A2187" s="73">
        <v>10225</v>
      </c>
      <c r="B2187" s="73"/>
      <c r="C2187" s="73"/>
      <c r="D2187" s="73"/>
      <c r="E2187" s="73"/>
      <c r="F2187" s="73"/>
      <c r="G2187" s="73"/>
      <c r="H2187" s="73"/>
      <c r="I2187" s="73"/>
      <c r="J2187" s="73"/>
      <c r="K2187" s="73"/>
      <c r="L2187" s="73"/>
      <c r="M2187" s="96" t="str">
        <f t="shared" si="34"/>
        <v/>
      </c>
    </row>
    <row r="2188" spans="1:13" x14ac:dyDescent="0.35">
      <c r="A2188" s="73">
        <v>10226</v>
      </c>
      <c r="B2188" s="73" t="s">
        <v>418</v>
      </c>
      <c r="C2188" s="73"/>
      <c r="D2188" s="73"/>
      <c r="E2188" s="73"/>
      <c r="F2188" s="73"/>
      <c r="G2188" s="73"/>
      <c r="H2188" s="73"/>
      <c r="I2188" s="73"/>
      <c r="J2188" s="73"/>
      <c r="K2188" s="73"/>
      <c r="L2188" s="73"/>
      <c r="M2188" s="96" t="str">
        <f t="shared" si="34"/>
        <v/>
      </c>
    </row>
    <row r="2189" spans="1:13" x14ac:dyDescent="0.35">
      <c r="A2189" s="73">
        <v>10227</v>
      </c>
      <c r="B2189" s="73" t="s">
        <v>419</v>
      </c>
      <c r="C2189" s="73"/>
      <c r="D2189" s="73"/>
      <c r="E2189" s="73"/>
      <c r="F2189" s="73"/>
      <c r="G2189" s="73"/>
      <c r="H2189" s="73"/>
      <c r="I2189" s="73"/>
      <c r="J2189" s="73"/>
      <c r="K2189" s="73"/>
      <c r="L2189" s="73"/>
      <c r="M2189" s="96" t="str">
        <f t="shared" si="34"/>
        <v/>
      </c>
    </row>
    <row r="2190" spans="1:13" x14ac:dyDescent="0.35">
      <c r="A2190" s="73">
        <v>10228</v>
      </c>
      <c r="B2190" s="73"/>
      <c r="C2190" s="73"/>
      <c r="D2190" s="73"/>
      <c r="E2190" s="73"/>
      <c r="F2190" s="73"/>
      <c r="G2190" s="73"/>
      <c r="H2190" s="73"/>
      <c r="I2190" s="73"/>
      <c r="J2190" s="73"/>
      <c r="K2190" s="73"/>
      <c r="L2190" s="73"/>
      <c r="M2190" s="96" t="str">
        <f t="shared" si="34"/>
        <v/>
      </c>
    </row>
    <row r="2191" spans="1:13" x14ac:dyDescent="0.35">
      <c r="A2191" s="73">
        <v>10229</v>
      </c>
      <c r="B2191" s="73"/>
      <c r="C2191" s="73"/>
      <c r="D2191" s="73"/>
      <c r="E2191" s="73"/>
      <c r="F2191" s="73"/>
      <c r="G2191" s="73"/>
      <c r="H2191" s="73"/>
      <c r="I2191" s="73"/>
      <c r="J2191" s="73"/>
      <c r="K2191" s="73"/>
      <c r="L2191" s="73"/>
      <c r="M2191" s="96" t="str">
        <f t="shared" si="34"/>
        <v/>
      </c>
    </row>
    <row r="2192" spans="1:13" x14ac:dyDescent="0.35">
      <c r="A2192" s="73">
        <v>10230</v>
      </c>
      <c r="B2192" s="73"/>
      <c r="C2192" s="73"/>
      <c r="D2192" s="73"/>
      <c r="E2192" s="73"/>
      <c r="F2192" s="73"/>
      <c r="G2192" s="73"/>
      <c r="H2192" s="73"/>
      <c r="I2192" s="73"/>
      <c r="J2192" s="73"/>
      <c r="K2192" s="73"/>
      <c r="L2192" s="73"/>
      <c r="M2192" s="96" t="str">
        <f t="shared" si="34"/>
        <v/>
      </c>
    </row>
    <row r="2193" spans="1:13" x14ac:dyDescent="0.35">
      <c r="A2193" s="73">
        <v>10231</v>
      </c>
      <c r="B2193" s="73"/>
      <c r="C2193" s="73"/>
      <c r="D2193" s="73"/>
      <c r="E2193" s="73"/>
      <c r="F2193" s="73"/>
      <c r="G2193" s="73"/>
      <c r="H2193" s="73"/>
      <c r="I2193" s="73"/>
      <c r="J2193" s="73"/>
      <c r="K2193" s="73"/>
      <c r="L2193" s="73"/>
      <c r="M2193" s="96" t="str">
        <f t="shared" si="34"/>
        <v/>
      </c>
    </row>
    <row r="2194" spans="1:13" x14ac:dyDescent="0.35">
      <c r="A2194" s="73">
        <v>10232</v>
      </c>
      <c r="B2194" s="73"/>
      <c r="C2194" s="73"/>
      <c r="D2194" s="73"/>
      <c r="E2194" s="73"/>
      <c r="F2194" s="73"/>
      <c r="G2194" s="73"/>
      <c r="H2194" s="73"/>
      <c r="I2194" s="73"/>
      <c r="J2194" s="73"/>
      <c r="K2194" s="73"/>
      <c r="L2194" s="73"/>
      <c r="M2194" s="96" t="str">
        <f t="shared" si="34"/>
        <v/>
      </c>
    </row>
    <row r="2195" spans="1:13" x14ac:dyDescent="0.35">
      <c r="A2195" s="73">
        <v>10233</v>
      </c>
      <c r="B2195" s="73"/>
      <c r="C2195" s="73"/>
      <c r="D2195" s="73"/>
      <c r="E2195" s="73"/>
      <c r="F2195" s="73"/>
      <c r="G2195" s="73"/>
      <c r="H2195" s="73"/>
      <c r="I2195" s="73"/>
      <c r="J2195" s="73"/>
      <c r="K2195" s="73"/>
      <c r="L2195" s="73"/>
      <c r="M2195" s="96" t="str">
        <f t="shared" si="34"/>
        <v/>
      </c>
    </row>
    <row r="2196" spans="1:13" x14ac:dyDescent="0.35">
      <c r="A2196" s="73">
        <v>10234</v>
      </c>
      <c r="B2196" s="73" t="s">
        <v>420</v>
      </c>
      <c r="C2196" s="73" t="s">
        <v>133</v>
      </c>
      <c r="D2196" s="73"/>
      <c r="E2196" s="73"/>
      <c r="F2196" s="73"/>
      <c r="G2196" s="73"/>
      <c r="H2196" s="73"/>
      <c r="I2196" s="73"/>
      <c r="J2196" s="73"/>
      <c r="K2196" s="73" t="s">
        <v>92</v>
      </c>
      <c r="L2196" s="73"/>
      <c r="M2196" s="96" t="str">
        <f t="shared" si="34"/>
        <v/>
      </c>
    </row>
    <row r="2197" spans="1:13" x14ac:dyDescent="0.35">
      <c r="A2197" s="73">
        <v>10235</v>
      </c>
      <c r="B2197" s="73" t="s">
        <v>421</v>
      </c>
      <c r="C2197" s="73" t="s">
        <v>133</v>
      </c>
      <c r="D2197" s="73"/>
      <c r="E2197" s="73"/>
      <c r="F2197" s="73"/>
      <c r="G2197" s="73"/>
      <c r="H2197" s="73" t="s">
        <v>18</v>
      </c>
      <c r="I2197" s="73"/>
      <c r="J2197" s="73"/>
      <c r="K2197" s="73"/>
      <c r="L2197" s="73"/>
      <c r="M2197" s="96" t="str">
        <f t="shared" si="34"/>
        <v>x</v>
      </c>
    </row>
    <row r="2198" spans="1:13" x14ac:dyDescent="0.35">
      <c r="A2198" s="73">
        <v>10236</v>
      </c>
      <c r="B2198" s="73"/>
      <c r="C2198" s="73"/>
      <c r="D2198" s="73"/>
      <c r="E2198" s="73"/>
      <c r="F2198" s="73"/>
      <c r="G2198" s="73"/>
      <c r="H2198" s="73"/>
      <c r="I2198" s="73"/>
      <c r="J2198" s="73"/>
      <c r="K2198" s="73"/>
      <c r="L2198" s="73"/>
      <c r="M2198" s="96" t="str">
        <f t="shared" si="34"/>
        <v/>
      </c>
    </row>
    <row r="2199" spans="1:13" x14ac:dyDescent="0.35">
      <c r="A2199" s="73">
        <v>10237</v>
      </c>
      <c r="B2199" s="73"/>
      <c r="C2199" s="73"/>
      <c r="D2199" s="73"/>
      <c r="E2199" s="73"/>
      <c r="F2199" s="73"/>
      <c r="G2199" s="73"/>
      <c r="H2199" s="73"/>
      <c r="I2199" s="73"/>
      <c r="J2199" s="73"/>
      <c r="K2199" s="73"/>
      <c r="L2199" s="73"/>
      <c r="M2199" s="96" t="str">
        <f t="shared" si="34"/>
        <v/>
      </c>
    </row>
    <row r="2200" spans="1:13" x14ac:dyDescent="0.35">
      <c r="A2200" s="73">
        <v>10238</v>
      </c>
      <c r="B2200" s="73"/>
      <c r="C2200" s="73"/>
      <c r="D2200" s="73"/>
      <c r="E2200" s="73"/>
      <c r="F2200" s="73"/>
      <c r="G2200" s="73"/>
      <c r="H2200" s="73"/>
      <c r="I2200" s="73"/>
      <c r="J2200" s="73"/>
      <c r="K2200" s="73"/>
      <c r="L2200" s="73"/>
      <c r="M2200" s="96" t="str">
        <f t="shared" si="34"/>
        <v/>
      </c>
    </row>
    <row r="2201" spans="1:13" x14ac:dyDescent="0.35">
      <c r="A2201" s="73">
        <v>10239</v>
      </c>
      <c r="B2201" s="73" t="s">
        <v>422</v>
      </c>
      <c r="C2201" s="73" t="s">
        <v>752</v>
      </c>
      <c r="D2201" s="73" t="s">
        <v>18</v>
      </c>
      <c r="E2201" s="73"/>
      <c r="F2201" s="73"/>
      <c r="G2201" s="73"/>
      <c r="H2201" s="73" t="s">
        <v>18</v>
      </c>
      <c r="I2201" s="73"/>
      <c r="J2201" s="73"/>
      <c r="K2201" s="73" t="s">
        <v>95</v>
      </c>
      <c r="L2201" s="73" t="s">
        <v>132</v>
      </c>
      <c r="M2201" s="96" t="str">
        <f t="shared" si="34"/>
        <v>x</v>
      </c>
    </row>
    <row r="2202" spans="1:13" x14ac:dyDescent="0.35">
      <c r="A2202" s="73">
        <v>10240</v>
      </c>
      <c r="B2202" s="73" t="s">
        <v>423</v>
      </c>
      <c r="C2202" s="73" t="s">
        <v>133</v>
      </c>
      <c r="D2202" s="73"/>
      <c r="E2202" s="73"/>
      <c r="F2202" s="73"/>
      <c r="G2202" s="73"/>
      <c r="H2202" s="73"/>
      <c r="I2202" s="73"/>
      <c r="J2202" s="73"/>
      <c r="K2202" s="73"/>
      <c r="L2202" s="73"/>
      <c r="M2202" s="96" t="str">
        <f t="shared" si="34"/>
        <v/>
      </c>
    </row>
    <row r="2203" spans="1:13" x14ac:dyDescent="0.35">
      <c r="A2203" s="73">
        <v>10241</v>
      </c>
      <c r="B2203" s="73"/>
      <c r="C2203" s="73"/>
      <c r="D2203" s="73"/>
      <c r="E2203" s="73"/>
      <c r="F2203" s="73"/>
      <c r="G2203" s="73"/>
      <c r="H2203" s="73"/>
      <c r="I2203" s="73"/>
      <c r="J2203" s="73"/>
      <c r="K2203" s="73"/>
      <c r="L2203" s="73"/>
      <c r="M2203" s="96" t="str">
        <f t="shared" si="34"/>
        <v/>
      </c>
    </row>
    <row r="2204" spans="1:13" x14ac:dyDescent="0.35">
      <c r="A2204" s="73">
        <v>10242</v>
      </c>
      <c r="B2204" s="73" t="s">
        <v>424</v>
      </c>
      <c r="C2204" s="73" t="s">
        <v>752</v>
      </c>
      <c r="D2204" s="73" t="s">
        <v>18</v>
      </c>
      <c r="E2204" s="73" t="s">
        <v>18</v>
      </c>
      <c r="F2204" s="73" t="s">
        <v>18</v>
      </c>
      <c r="G2204" s="73"/>
      <c r="H2204" s="73" t="s">
        <v>18</v>
      </c>
      <c r="I2204" s="73"/>
      <c r="J2204" s="73"/>
      <c r="K2204" s="73" t="s">
        <v>93</v>
      </c>
      <c r="L2204" s="73" t="s">
        <v>130</v>
      </c>
      <c r="M2204" s="96" t="str">
        <f t="shared" si="34"/>
        <v>x</v>
      </c>
    </row>
    <row r="2205" spans="1:13" x14ac:dyDescent="0.35">
      <c r="A2205" s="73">
        <v>10243</v>
      </c>
      <c r="B2205" s="73" t="s">
        <v>425</v>
      </c>
      <c r="C2205" s="73"/>
      <c r="D2205" s="73"/>
      <c r="E2205" s="73"/>
      <c r="F2205" s="73"/>
      <c r="G2205" s="73"/>
      <c r="H2205" s="73"/>
      <c r="I2205" s="73"/>
      <c r="J2205" s="73"/>
      <c r="K2205" s="73"/>
      <c r="L2205" s="73"/>
      <c r="M2205" s="96" t="str">
        <f t="shared" si="34"/>
        <v/>
      </c>
    </row>
    <row r="2206" spans="1:13" x14ac:dyDescent="0.35">
      <c r="A2206" s="73">
        <v>10244</v>
      </c>
      <c r="B2206" s="73" t="s">
        <v>426</v>
      </c>
      <c r="C2206" s="73"/>
      <c r="D2206" s="73"/>
      <c r="E2206" s="73"/>
      <c r="F2206" s="73"/>
      <c r="G2206" s="73"/>
      <c r="H2206" s="73"/>
      <c r="I2206" s="73"/>
      <c r="J2206" s="73"/>
      <c r="K2206" s="73"/>
      <c r="L2206" s="73"/>
      <c r="M2206" s="96" t="str">
        <f t="shared" si="34"/>
        <v/>
      </c>
    </row>
    <row r="2207" spans="1:13" x14ac:dyDescent="0.35">
      <c r="A2207" s="73">
        <v>10245</v>
      </c>
      <c r="B2207" s="73"/>
      <c r="C2207" s="73"/>
      <c r="D2207" s="73"/>
      <c r="E2207" s="73"/>
      <c r="F2207" s="73"/>
      <c r="G2207" s="73"/>
      <c r="H2207" s="73"/>
      <c r="I2207" s="73"/>
      <c r="J2207" s="73"/>
      <c r="K2207" s="73"/>
      <c r="L2207" s="73"/>
      <c r="M2207" s="96" t="str">
        <f t="shared" si="34"/>
        <v/>
      </c>
    </row>
    <row r="2208" spans="1:13" x14ac:dyDescent="0.35">
      <c r="A2208" s="73">
        <v>10246</v>
      </c>
      <c r="B2208" s="73"/>
      <c r="C2208" s="73"/>
      <c r="D2208" s="73"/>
      <c r="E2208" s="73"/>
      <c r="F2208" s="73"/>
      <c r="G2208" s="73"/>
      <c r="H2208" s="73"/>
      <c r="I2208" s="73"/>
      <c r="J2208" s="73"/>
      <c r="K2208" s="73"/>
      <c r="L2208" s="73"/>
      <c r="M2208" s="96" t="str">
        <f t="shared" si="34"/>
        <v/>
      </c>
    </row>
    <row r="2209" spans="1:13" x14ac:dyDescent="0.35">
      <c r="A2209" s="73">
        <v>10247</v>
      </c>
      <c r="B2209" s="73"/>
      <c r="C2209" s="73"/>
      <c r="D2209" s="73"/>
      <c r="E2209" s="73"/>
      <c r="F2209" s="73"/>
      <c r="G2209" s="73"/>
      <c r="H2209" s="73"/>
      <c r="I2209" s="73"/>
      <c r="J2209" s="73"/>
      <c r="K2209" s="73"/>
      <c r="L2209" s="73"/>
      <c r="M2209" s="96" t="str">
        <f t="shared" si="34"/>
        <v/>
      </c>
    </row>
    <row r="2210" spans="1:13" x14ac:dyDescent="0.35">
      <c r="A2210" s="73">
        <v>10248</v>
      </c>
      <c r="B2210" s="73"/>
      <c r="C2210" s="73"/>
      <c r="D2210" s="73"/>
      <c r="E2210" s="73"/>
      <c r="F2210" s="73"/>
      <c r="G2210" s="73"/>
      <c r="H2210" s="73"/>
      <c r="I2210" s="73"/>
      <c r="J2210" s="73"/>
      <c r="K2210" s="73"/>
      <c r="L2210" s="73"/>
      <c r="M2210" s="96" t="str">
        <f t="shared" si="34"/>
        <v/>
      </c>
    </row>
    <row r="2211" spans="1:13" x14ac:dyDescent="0.35">
      <c r="A2211" s="73">
        <v>10249</v>
      </c>
      <c r="B2211" s="73" t="s">
        <v>427</v>
      </c>
      <c r="C2211" s="73"/>
      <c r="D2211" s="73"/>
      <c r="E2211" s="73"/>
      <c r="F2211" s="73"/>
      <c r="G2211" s="73"/>
      <c r="H2211" s="73"/>
      <c r="I2211" s="73"/>
      <c r="J2211" s="73"/>
      <c r="K2211" s="73"/>
      <c r="L2211" s="73"/>
      <c r="M2211" s="96" t="str">
        <f t="shared" si="34"/>
        <v/>
      </c>
    </row>
    <row r="2212" spans="1:13" x14ac:dyDescent="0.35">
      <c r="A2212" s="73">
        <v>10250</v>
      </c>
      <c r="B2212" s="73"/>
      <c r="C2212" s="73"/>
      <c r="D2212" s="73"/>
      <c r="E2212" s="73"/>
      <c r="F2212" s="73"/>
      <c r="G2212" s="73"/>
      <c r="H2212" s="73"/>
      <c r="I2212" s="73"/>
      <c r="J2212" s="73"/>
      <c r="K2212" s="73"/>
      <c r="L2212" s="73"/>
      <c r="M2212" s="96" t="str">
        <f t="shared" si="34"/>
        <v/>
      </c>
    </row>
    <row r="2213" spans="1:13" x14ac:dyDescent="0.35">
      <c r="A2213" s="73">
        <v>10251</v>
      </c>
      <c r="B2213" s="73"/>
      <c r="C2213" s="73"/>
      <c r="D2213" s="73"/>
      <c r="E2213" s="73"/>
      <c r="F2213" s="73"/>
      <c r="G2213" s="73"/>
      <c r="H2213" s="73"/>
      <c r="I2213" s="73"/>
      <c r="J2213" s="73"/>
      <c r="K2213" s="73"/>
      <c r="L2213" s="73"/>
      <c r="M2213" s="96" t="str">
        <f t="shared" si="34"/>
        <v/>
      </c>
    </row>
    <row r="2214" spans="1:13" x14ac:dyDescent="0.35">
      <c r="A2214" s="73">
        <v>10252</v>
      </c>
      <c r="B2214" s="73" t="s">
        <v>428</v>
      </c>
      <c r="C2214" s="73"/>
      <c r="D2214" s="73"/>
      <c r="E2214" s="73"/>
      <c r="F2214" s="73"/>
      <c r="G2214" s="73"/>
      <c r="H2214" s="73"/>
      <c r="I2214" s="73"/>
      <c r="J2214" s="73"/>
      <c r="K2214" s="73"/>
      <c r="L2214" s="73"/>
      <c r="M2214" s="96" t="str">
        <f t="shared" si="34"/>
        <v/>
      </c>
    </row>
    <row r="2215" spans="1:13" x14ac:dyDescent="0.35">
      <c r="A2215" s="73">
        <v>10253</v>
      </c>
      <c r="B2215" s="73" t="s">
        <v>429</v>
      </c>
      <c r="C2215" s="73"/>
      <c r="D2215" s="73"/>
      <c r="E2215" s="73"/>
      <c r="F2215" s="73"/>
      <c r="G2215" s="73"/>
      <c r="H2215" s="73"/>
      <c r="I2215" s="73"/>
      <c r="J2215" s="73"/>
      <c r="K2215" s="73"/>
      <c r="L2215" s="73"/>
      <c r="M2215" s="96" t="str">
        <f t="shared" si="34"/>
        <v/>
      </c>
    </row>
    <row r="2216" spans="1:13" x14ac:dyDescent="0.35">
      <c r="A2216" s="73">
        <v>10254</v>
      </c>
      <c r="B2216" s="73" t="s">
        <v>430</v>
      </c>
      <c r="C2216" s="73" t="s">
        <v>133</v>
      </c>
      <c r="D2216" s="73"/>
      <c r="E2216" s="73"/>
      <c r="F2216" s="73"/>
      <c r="G2216" s="73"/>
      <c r="H2216" s="73"/>
      <c r="I2216" s="73"/>
      <c r="J2216" s="73"/>
      <c r="K2216" s="73"/>
      <c r="L2216" s="73"/>
      <c r="M2216" s="96" t="str">
        <f t="shared" si="34"/>
        <v/>
      </c>
    </row>
    <row r="2217" spans="1:13" x14ac:dyDescent="0.35">
      <c r="A2217" s="73">
        <v>10255</v>
      </c>
      <c r="B2217" s="73"/>
      <c r="C2217" s="73"/>
      <c r="D2217" s="73"/>
      <c r="E2217" s="73"/>
      <c r="F2217" s="73"/>
      <c r="G2217" s="73"/>
      <c r="H2217" s="73"/>
      <c r="I2217" s="73"/>
      <c r="J2217" s="73"/>
      <c r="K2217" s="73"/>
      <c r="L2217" s="73"/>
      <c r="M2217" s="96" t="str">
        <f t="shared" si="34"/>
        <v/>
      </c>
    </row>
    <row r="2218" spans="1:13" x14ac:dyDescent="0.35">
      <c r="A2218" s="73">
        <v>10256</v>
      </c>
      <c r="B2218" s="73"/>
      <c r="C2218" s="73"/>
      <c r="D2218" s="73"/>
      <c r="E2218" s="73"/>
      <c r="F2218" s="73"/>
      <c r="G2218" s="73"/>
      <c r="H2218" s="73"/>
      <c r="I2218" s="73"/>
      <c r="J2218" s="73"/>
      <c r="K2218" s="73"/>
      <c r="L2218" s="73"/>
      <c r="M2218" s="96" t="str">
        <f t="shared" si="34"/>
        <v/>
      </c>
    </row>
    <row r="2219" spans="1:13" x14ac:dyDescent="0.35">
      <c r="A2219" s="73">
        <v>10257</v>
      </c>
      <c r="B2219" s="73" t="s">
        <v>431</v>
      </c>
      <c r="C2219" s="73"/>
      <c r="D2219" s="73"/>
      <c r="E2219" s="73"/>
      <c r="F2219" s="73"/>
      <c r="G2219" s="73"/>
      <c r="H2219" s="73"/>
      <c r="I2219" s="73"/>
      <c r="J2219" s="73"/>
      <c r="K2219" s="73"/>
      <c r="L2219" s="73"/>
      <c r="M2219" s="96" t="str">
        <f t="shared" si="34"/>
        <v/>
      </c>
    </row>
    <row r="2220" spans="1:13" x14ac:dyDescent="0.35">
      <c r="A2220" s="73">
        <v>10258</v>
      </c>
      <c r="B2220" s="73" t="s">
        <v>432</v>
      </c>
      <c r="C2220" s="73"/>
      <c r="D2220" s="73"/>
      <c r="E2220" s="73"/>
      <c r="F2220" s="73"/>
      <c r="G2220" s="73"/>
      <c r="H2220" s="73"/>
      <c r="I2220" s="73"/>
      <c r="J2220" s="73"/>
      <c r="K2220" s="73"/>
      <c r="L2220" s="73"/>
      <c r="M2220" s="96" t="str">
        <f t="shared" si="34"/>
        <v/>
      </c>
    </row>
    <row r="2221" spans="1:13" x14ac:dyDescent="0.35">
      <c r="A2221" s="73">
        <v>10259</v>
      </c>
      <c r="B2221" s="73"/>
      <c r="C2221" s="73"/>
      <c r="D2221" s="73"/>
      <c r="E2221" s="73"/>
      <c r="F2221" s="73"/>
      <c r="G2221" s="73"/>
      <c r="H2221" s="73"/>
      <c r="I2221" s="73"/>
      <c r="J2221" s="73"/>
      <c r="K2221" s="73"/>
      <c r="L2221" s="73"/>
      <c r="M2221" s="96" t="str">
        <f t="shared" si="34"/>
        <v/>
      </c>
    </row>
    <row r="2222" spans="1:13" x14ac:dyDescent="0.35">
      <c r="A2222" s="73">
        <v>10260</v>
      </c>
      <c r="B2222" s="73" t="s">
        <v>433</v>
      </c>
      <c r="C2222" s="73"/>
      <c r="D2222" s="73"/>
      <c r="E2222" s="73"/>
      <c r="F2222" s="73"/>
      <c r="G2222" s="73"/>
      <c r="H2222" s="73"/>
      <c r="I2222" s="73"/>
      <c r="J2222" s="73"/>
      <c r="K2222" s="73"/>
      <c r="L2222" s="73"/>
      <c r="M2222" s="96" t="str">
        <f t="shared" si="34"/>
        <v/>
      </c>
    </row>
    <row r="2223" spans="1:13" x14ac:dyDescent="0.35">
      <c r="A2223" s="73">
        <v>10261</v>
      </c>
      <c r="B2223" s="73"/>
      <c r="C2223" s="73"/>
      <c r="D2223" s="73"/>
      <c r="E2223" s="73"/>
      <c r="F2223" s="73"/>
      <c r="G2223" s="73"/>
      <c r="H2223" s="73"/>
      <c r="I2223" s="73"/>
      <c r="J2223" s="73"/>
      <c r="K2223" s="73"/>
      <c r="L2223" s="73"/>
      <c r="M2223" s="96" t="str">
        <f t="shared" si="34"/>
        <v/>
      </c>
    </row>
    <row r="2224" spans="1:13" x14ac:dyDescent="0.35">
      <c r="A2224" s="73">
        <v>10262</v>
      </c>
      <c r="B2224" s="73" t="s">
        <v>434</v>
      </c>
      <c r="C2224" s="73"/>
      <c r="D2224" s="73"/>
      <c r="E2224" s="73"/>
      <c r="F2224" s="73"/>
      <c r="G2224" s="73"/>
      <c r="H2224" s="73"/>
      <c r="I2224" s="73"/>
      <c r="J2224" s="73"/>
      <c r="K2224" s="73"/>
      <c r="L2224" s="73"/>
      <c r="M2224" s="96" t="str">
        <f t="shared" si="34"/>
        <v/>
      </c>
    </row>
    <row r="2225" spans="1:13" x14ac:dyDescent="0.35">
      <c r="A2225" s="73">
        <v>10263</v>
      </c>
      <c r="B2225" s="73" t="s">
        <v>435</v>
      </c>
      <c r="C2225" s="73" t="s">
        <v>752</v>
      </c>
      <c r="D2225" s="73" t="s">
        <v>18</v>
      </c>
      <c r="E2225" s="73"/>
      <c r="F2225" s="73"/>
      <c r="G2225" s="73"/>
      <c r="H2225" s="73"/>
      <c r="I2225" s="73"/>
      <c r="J2225" s="73"/>
      <c r="K2225" s="73" t="s">
        <v>1039</v>
      </c>
      <c r="L2225" s="73" t="s">
        <v>132</v>
      </c>
      <c r="M2225" s="96" t="str">
        <f t="shared" si="34"/>
        <v>x</v>
      </c>
    </row>
    <row r="2226" spans="1:13" x14ac:dyDescent="0.35">
      <c r="A2226" s="73">
        <v>10264</v>
      </c>
      <c r="B2226" s="73"/>
      <c r="C2226" s="73"/>
      <c r="D2226" s="73"/>
      <c r="E2226" s="73"/>
      <c r="F2226" s="73"/>
      <c r="G2226" s="73"/>
      <c r="H2226" s="73"/>
      <c r="I2226" s="73"/>
      <c r="J2226" s="73"/>
      <c r="K2226" s="73"/>
      <c r="L2226" s="73"/>
      <c r="M2226" s="96" t="str">
        <f t="shared" si="34"/>
        <v/>
      </c>
    </row>
    <row r="2227" spans="1:13" x14ac:dyDescent="0.35">
      <c r="A2227" s="73">
        <v>10265</v>
      </c>
      <c r="B2227" s="73" t="s">
        <v>436</v>
      </c>
      <c r="C2227" s="73" t="s">
        <v>752</v>
      </c>
      <c r="D2227" s="73" t="s">
        <v>18</v>
      </c>
      <c r="E2227" s="73"/>
      <c r="F2227" s="73"/>
      <c r="G2227" s="73"/>
      <c r="H2227" s="73"/>
      <c r="I2227" s="73"/>
      <c r="J2227" s="73"/>
      <c r="K2227" s="73" t="s">
        <v>93</v>
      </c>
      <c r="L2227" s="73" t="s">
        <v>135</v>
      </c>
      <c r="M2227" s="96" t="str">
        <f t="shared" si="34"/>
        <v>x</v>
      </c>
    </row>
    <row r="2228" spans="1:13" x14ac:dyDescent="0.35">
      <c r="A2228" s="73">
        <v>10266</v>
      </c>
      <c r="B2228" s="73"/>
      <c r="C2228" s="73"/>
      <c r="D2228" s="73"/>
      <c r="E2228" s="73"/>
      <c r="F2228" s="73"/>
      <c r="G2228" s="73"/>
      <c r="H2228" s="73"/>
      <c r="I2228" s="73"/>
      <c r="J2228" s="73"/>
      <c r="K2228" s="73"/>
      <c r="L2228" s="73"/>
      <c r="M2228" s="96" t="str">
        <f t="shared" si="34"/>
        <v/>
      </c>
    </row>
    <row r="2229" spans="1:13" x14ac:dyDescent="0.35">
      <c r="A2229" s="73">
        <v>10267</v>
      </c>
      <c r="B2229" s="73" t="s">
        <v>993</v>
      </c>
      <c r="C2229" s="73" t="s">
        <v>752</v>
      </c>
      <c r="D2229" s="73" t="s">
        <v>18</v>
      </c>
      <c r="E2229" s="73"/>
      <c r="F2229" s="73"/>
      <c r="G2229" s="73"/>
      <c r="H2229" s="73"/>
      <c r="I2229" s="73"/>
      <c r="J2229" s="73"/>
      <c r="K2229" s="73" t="s">
        <v>78</v>
      </c>
      <c r="L2229" s="73" t="s">
        <v>132</v>
      </c>
      <c r="M2229" s="96" t="str">
        <f t="shared" si="34"/>
        <v>x</v>
      </c>
    </row>
    <row r="2230" spans="1:13" x14ac:dyDescent="0.35">
      <c r="A2230" s="73">
        <v>10268</v>
      </c>
      <c r="B2230" s="73"/>
      <c r="C2230" s="73"/>
      <c r="D2230" s="73"/>
      <c r="E2230" s="73"/>
      <c r="F2230" s="73"/>
      <c r="G2230" s="73"/>
      <c r="H2230" s="73"/>
      <c r="I2230" s="73"/>
      <c r="J2230" s="73"/>
      <c r="K2230" s="73"/>
      <c r="L2230" s="73"/>
      <c r="M2230" s="96" t="str">
        <f t="shared" si="34"/>
        <v/>
      </c>
    </row>
    <row r="2231" spans="1:13" x14ac:dyDescent="0.35">
      <c r="A2231" s="73">
        <v>10269</v>
      </c>
      <c r="B2231" s="73"/>
      <c r="C2231" s="73"/>
      <c r="D2231" s="73"/>
      <c r="E2231" s="73"/>
      <c r="F2231" s="73"/>
      <c r="G2231" s="73"/>
      <c r="H2231" s="73"/>
      <c r="I2231" s="73"/>
      <c r="J2231" s="73"/>
      <c r="K2231" s="73"/>
      <c r="L2231" s="73"/>
      <c r="M2231" s="96" t="str">
        <f t="shared" si="34"/>
        <v/>
      </c>
    </row>
    <row r="2232" spans="1:13" x14ac:dyDescent="0.35">
      <c r="A2232" s="73">
        <v>10270</v>
      </c>
      <c r="B2232" s="73"/>
      <c r="C2232" s="73"/>
      <c r="D2232" s="73"/>
      <c r="E2232" s="73"/>
      <c r="F2232" s="73"/>
      <c r="G2232" s="73"/>
      <c r="H2232" s="73"/>
      <c r="I2232" s="73"/>
      <c r="J2232" s="73"/>
      <c r="K2232" s="73"/>
      <c r="L2232" s="73"/>
      <c r="M2232" s="96" t="str">
        <f t="shared" si="34"/>
        <v/>
      </c>
    </row>
    <row r="2233" spans="1:13" x14ac:dyDescent="0.35">
      <c r="A2233" s="73">
        <v>10271</v>
      </c>
      <c r="B2233" s="73"/>
      <c r="C2233" s="73"/>
      <c r="D2233" s="73"/>
      <c r="E2233" s="73"/>
      <c r="F2233" s="73"/>
      <c r="G2233" s="73"/>
      <c r="H2233" s="73"/>
      <c r="I2233" s="73"/>
      <c r="J2233" s="73"/>
      <c r="K2233" s="73"/>
      <c r="L2233" s="73"/>
      <c r="M2233" s="96" t="str">
        <f t="shared" si="34"/>
        <v/>
      </c>
    </row>
    <row r="2234" spans="1:13" x14ac:dyDescent="0.35">
      <c r="A2234" s="73">
        <v>10272</v>
      </c>
      <c r="B2234" s="73"/>
      <c r="C2234" s="73"/>
      <c r="D2234" s="73"/>
      <c r="E2234" s="73"/>
      <c r="F2234" s="73"/>
      <c r="G2234" s="73"/>
      <c r="H2234" s="73"/>
      <c r="I2234" s="73"/>
      <c r="J2234" s="73"/>
      <c r="K2234" s="73"/>
      <c r="L2234" s="73"/>
      <c r="M2234" s="96" t="str">
        <f t="shared" si="34"/>
        <v/>
      </c>
    </row>
    <row r="2235" spans="1:13" x14ac:dyDescent="0.35">
      <c r="A2235" s="73">
        <v>10273</v>
      </c>
      <c r="B2235" s="73"/>
      <c r="C2235" s="73"/>
      <c r="D2235" s="73"/>
      <c r="E2235" s="73"/>
      <c r="F2235" s="73"/>
      <c r="G2235" s="73"/>
      <c r="H2235" s="73"/>
      <c r="I2235" s="73"/>
      <c r="J2235" s="73"/>
      <c r="K2235" s="73"/>
      <c r="L2235" s="73"/>
      <c r="M2235" s="96" t="str">
        <f t="shared" si="34"/>
        <v/>
      </c>
    </row>
    <row r="2236" spans="1:13" x14ac:dyDescent="0.35">
      <c r="A2236" s="73">
        <v>10274</v>
      </c>
      <c r="B2236" s="73"/>
      <c r="C2236" s="73"/>
      <c r="D2236" s="73"/>
      <c r="E2236" s="73"/>
      <c r="F2236" s="73"/>
      <c r="G2236" s="73"/>
      <c r="H2236" s="73"/>
      <c r="I2236" s="73"/>
      <c r="J2236" s="73"/>
      <c r="K2236" s="73"/>
      <c r="L2236" s="73"/>
      <c r="M2236" s="96" t="str">
        <f t="shared" si="34"/>
        <v/>
      </c>
    </row>
    <row r="2237" spans="1:13" x14ac:dyDescent="0.35">
      <c r="A2237" s="73">
        <v>10275</v>
      </c>
      <c r="B2237" s="73"/>
      <c r="C2237" s="73"/>
      <c r="D2237" s="73"/>
      <c r="E2237" s="73"/>
      <c r="F2237" s="73"/>
      <c r="G2237" s="73"/>
      <c r="H2237" s="73"/>
      <c r="I2237" s="73"/>
      <c r="J2237" s="73"/>
      <c r="K2237" s="73"/>
      <c r="L2237" s="73"/>
      <c r="M2237" s="96" t="str">
        <f t="shared" si="34"/>
        <v/>
      </c>
    </row>
    <row r="2238" spans="1:13" x14ac:dyDescent="0.35">
      <c r="A2238" s="73">
        <v>10276</v>
      </c>
      <c r="B2238" s="73" t="s">
        <v>437</v>
      </c>
      <c r="C2238" s="73" t="s">
        <v>133</v>
      </c>
      <c r="D2238" s="73"/>
      <c r="E2238" s="73"/>
      <c r="F2238" s="73"/>
      <c r="G2238" s="73"/>
      <c r="H2238" s="73"/>
      <c r="I2238" s="73"/>
      <c r="J2238" s="73"/>
      <c r="K2238" s="73"/>
      <c r="L2238" s="73"/>
      <c r="M2238" s="96" t="str">
        <f t="shared" si="34"/>
        <v/>
      </c>
    </row>
    <row r="2239" spans="1:13" x14ac:dyDescent="0.35">
      <c r="A2239" s="73">
        <v>10277</v>
      </c>
      <c r="B2239" s="73"/>
      <c r="C2239" s="73"/>
      <c r="D2239" s="73"/>
      <c r="E2239" s="73"/>
      <c r="F2239" s="73"/>
      <c r="G2239" s="73"/>
      <c r="H2239" s="73"/>
      <c r="I2239" s="73"/>
      <c r="J2239" s="73"/>
      <c r="K2239" s="73"/>
      <c r="L2239" s="73"/>
      <c r="M2239" s="96" t="str">
        <f t="shared" si="34"/>
        <v/>
      </c>
    </row>
    <row r="2240" spans="1:13" x14ac:dyDescent="0.35">
      <c r="A2240" s="73">
        <v>10278</v>
      </c>
      <c r="B2240" s="73"/>
      <c r="C2240" s="73"/>
      <c r="D2240" s="73"/>
      <c r="E2240" s="73"/>
      <c r="F2240" s="73"/>
      <c r="G2240" s="73"/>
      <c r="H2240" s="73"/>
      <c r="I2240" s="73"/>
      <c r="J2240" s="73"/>
      <c r="K2240" s="73"/>
      <c r="L2240" s="73"/>
      <c r="M2240" s="96" t="str">
        <f t="shared" si="34"/>
        <v/>
      </c>
    </row>
    <row r="2241" spans="1:13" x14ac:dyDescent="0.35">
      <c r="A2241" s="73">
        <v>10279</v>
      </c>
      <c r="B2241" s="73" t="s">
        <v>438</v>
      </c>
      <c r="C2241" s="73" t="s">
        <v>133</v>
      </c>
      <c r="D2241" s="73" t="s">
        <v>18</v>
      </c>
      <c r="E2241" s="73"/>
      <c r="F2241" s="73"/>
      <c r="G2241" s="73"/>
      <c r="H2241" s="73" t="s">
        <v>18</v>
      </c>
      <c r="I2241" s="73"/>
      <c r="J2241" s="73"/>
      <c r="K2241" s="73" t="s">
        <v>1039</v>
      </c>
      <c r="L2241" s="73" t="s">
        <v>132</v>
      </c>
      <c r="M2241" s="96" t="str">
        <f t="shared" si="34"/>
        <v>x</v>
      </c>
    </row>
    <row r="2242" spans="1:13" x14ac:dyDescent="0.35">
      <c r="A2242" s="73">
        <v>10280</v>
      </c>
      <c r="B2242" s="73" t="s">
        <v>439</v>
      </c>
      <c r="C2242" s="73" t="s">
        <v>133</v>
      </c>
      <c r="D2242" s="73"/>
      <c r="E2242" s="73"/>
      <c r="F2242" s="73"/>
      <c r="G2242" s="73"/>
      <c r="H2242" s="73"/>
      <c r="I2242" s="73"/>
      <c r="J2242" s="73"/>
      <c r="K2242" s="73"/>
      <c r="L2242" s="73"/>
      <c r="M2242" s="96" t="str">
        <f t="shared" ref="M2242:M2305" si="35">IF(COUNTA($D2242:$J2242)&gt;0,"x","")</f>
        <v/>
      </c>
    </row>
    <row r="2243" spans="1:13" x14ac:dyDescent="0.35">
      <c r="A2243" s="73">
        <v>10281</v>
      </c>
      <c r="B2243" s="73" t="s">
        <v>440</v>
      </c>
      <c r="C2243" s="73" t="s">
        <v>752</v>
      </c>
      <c r="D2243" s="73" t="s">
        <v>18</v>
      </c>
      <c r="E2243" s="73"/>
      <c r="F2243" s="73"/>
      <c r="G2243" s="73"/>
      <c r="H2243" s="73" t="s">
        <v>18</v>
      </c>
      <c r="I2243" s="73"/>
      <c r="J2243" s="73"/>
      <c r="K2243" s="73" t="s">
        <v>78</v>
      </c>
      <c r="L2243" s="73" t="s">
        <v>129</v>
      </c>
      <c r="M2243" s="96" t="str">
        <f t="shared" si="35"/>
        <v>x</v>
      </c>
    </row>
    <row r="2244" spans="1:13" x14ac:dyDescent="0.35">
      <c r="A2244" s="73">
        <v>10282</v>
      </c>
      <c r="B2244" s="73"/>
      <c r="C2244" s="73"/>
      <c r="D2244" s="73"/>
      <c r="E2244" s="73"/>
      <c r="F2244" s="73"/>
      <c r="G2244" s="73"/>
      <c r="H2244" s="73"/>
      <c r="I2244" s="73"/>
      <c r="J2244" s="73"/>
      <c r="K2244" s="73"/>
      <c r="L2244" s="73"/>
      <c r="M2244" s="96" t="str">
        <f t="shared" si="35"/>
        <v/>
      </c>
    </row>
    <row r="2245" spans="1:13" x14ac:dyDescent="0.35">
      <c r="A2245" s="73">
        <v>10283</v>
      </c>
      <c r="B2245" s="73"/>
      <c r="C2245" s="73"/>
      <c r="D2245" s="73"/>
      <c r="E2245" s="73"/>
      <c r="F2245" s="73"/>
      <c r="G2245" s="73"/>
      <c r="H2245" s="73"/>
      <c r="I2245" s="73"/>
      <c r="J2245" s="73"/>
      <c r="K2245" s="73"/>
      <c r="L2245" s="73"/>
      <c r="M2245" s="96" t="str">
        <f t="shared" si="35"/>
        <v/>
      </c>
    </row>
    <row r="2246" spans="1:13" x14ac:dyDescent="0.35">
      <c r="A2246" s="73">
        <v>10284</v>
      </c>
      <c r="B2246" s="73"/>
      <c r="C2246" s="73"/>
      <c r="D2246" s="73"/>
      <c r="E2246" s="73"/>
      <c r="F2246" s="73"/>
      <c r="G2246" s="73"/>
      <c r="H2246" s="73"/>
      <c r="I2246" s="73"/>
      <c r="J2246" s="73"/>
      <c r="K2246" s="73"/>
      <c r="L2246" s="73"/>
      <c r="M2246" s="96" t="str">
        <f t="shared" si="35"/>
        <v/>
      </c>
    </row>
    <row r="2247" spans="1:13" x14ac:dyDescent="0.35">
      <c r="A2247" s="73">
        <v>10285</v>
      </c>
      <c r="B2247" s="73"/>
      <c r="C2247" s="73"/>
      <c r="D2247" s="73"/>
      <c r="E2247" s="73"/>
      <c r="F2247" s="73"/>
      <c r="G2247" s="73"/>
      <c r="H2247" s="73"/>
      <c r="I2247" s="73"/>
      <c r="J2247" s="73"/>
      <c r="K2247" s="73"/>
      <c r="L2247" s="73"/>
      <c r="M2247" s="96" t="str">
        <f t="shared" si="35"/>
        <v/>
      </c>
    </row>
    <row r="2248" spans="1:13" x14ac:dyDescent="0.35">
      <c r="A2248" s="73">
        <v>10286</v>
      </c>
      <c r="B2248" s="73" t="s">
        <v>441</v>
      </c>
      <c r="C2248" s="73" t="s">
        <v>133</v>
      </c>
      <c r="D2248" s="73" t="s">
        <v>18</v>
      </c>
      <c r="E2248" s="73"/>
      <c r="F2248" s="73"/>
      <c r="G2248" s="73"/>
      <c r="H2248" s="73" t="s">
        <v>18</v>
      </c>
      <c r="I2248" s="73"/>
      <c r="J2248" s="73"/>
      <c r="K2248" s="73" t="s">
        <v>73</v>
      </c>
      <c r="L2248" s="73" t="s">
        <v>129</v>
      </c>
      <c r="M2248" s="96" t="str">
        <f t="shared" si="35"/>
        <v>x</v>
      </c>
    </row>
    <row r="2249" spans="1:13" x14ac:dyDescent="0.35">
      <c r="A2249" s="73">
        <v>10287</v>
      </c>
      <c r="B2249" s="73"/>
      <c r="C2249" s="73"/>
      <c r="D2249" s="73"/>
      <c r="E2249" s="73"/>
      <c r="F2249" s="73"/>
      <c r="G2249" s="73"/>
      <c r="H2249" s="73"/>
      <c r="I2249" s="73"/>
      <c r="J2249" s="73"/>
      <c r="K2249" s="73"/>
      <c r="L2249" s="73"/>
      <c r="M2249" s="96" t="str">
        <f t="shared" si="35"/>
        <v/>
      </c>
    </row>
    <row r="2250" spans="1:13" x14ac:dyDescent="0.35">
      <c r="A2250" s="73">
        <v>10288</v>
      </c>
      <c r="B2250" s="73"/>
      <c r="C2250" s="73"/>
      <c r="D2250" s="73"/>
      <c r="E2250" s="73"/>
      <c r="F2250" s="73"/>
      <c r="G2250" s="73"/>
      <c r="H2250" s="73"/>
      <c r="I2250" s="73"/>
      <c r="J2250" s="73"/>
      <c r="K2250" s="73"/>
      <c r="L2250" s="73"/>
      <c r="M2250" s="96" t="str">
        <f t="shared" si="35"/>
        <v/>
      </c>
    </row>
    <row r="2251" spans="1:13" x14ac:dyDescent="0.35">
      <c r="A2251" s="73">
        <v>10289</v>
      </c>
      <c r="B2251" s="73"/>
      <c r="C2251" s="73"/>
      <c r="D2251" s="73"/>
      <c r="E2251" s="73"/>
      <c r="F2251" s="73"/>
      <c r="G2251" s="73"/>
      <c r="H2251" s="73"/>
      <c r="I2251" s="73"/>
      <c r="J2251" s="73"/>
      <c r="K2251" s="73"/>
      <c r="L2251" s="73"/>
      <c r="M2251" s="96" t="str">
        <f t="shared" si="35"/>
        <v/>
      </c>
    </row>
    <row r="2252" spans="1:13" x14ac:dyDescent="0.35">
      <c r="A2252" s="73">
        <v>10290</v>
      </c>
      <c r="B2252" s="73"/>
      <c r="C2252" s="73"/>
      <c r="D2252" s="73"/>
      <c r="E2252" s="73"/>
      <c r="F2252" s="73"/>
      <c r="G2252" s="73"/>
      <c r="H2252" s="73"/>
      <c r="I2252" s="73"/>
      <c r="J2252" s="73"/>
      <c r="K2252" s="73"/>
      <c r="L2252" s="73"/>
      <c r="M2252" s="96" t="str">
        <f t="shared" si="35"/>
        <v/>
      </c>
    </row>
    <row r="2253" spans="1:13" x14ac:dyDescent="0.35">
      <c r="A2253" s="73">
        <v>10291</v>
      </c>
      <c r="B2253" s="73"/>
      <c r="C2253" s="73"/>
      <c r="D2253" s="73"/>
      <c r="E2253" s="73"/>
      <c r="F2253" s="73"/>
      <c r="G2253" s="73"/>
      <c r="H2253" s="73"/>
      <c r="I2253" s="73"/>
      <c r="J2253" s="73"/>
      <c r="K2253" s="73"/>
      <c r="L2253" s="73"/>
      <c r="M2253" s="96" t="str">
        <f t="shared" si="35"/>
        <v/>
      </c>
    </row>
    <row r="2254" spans="1:13" x14ac:dyDescent="0.35">
      <c r="A2254" s="73">
        <v>10292</v>
      </c>
      <c r="B2254" s="73"/>
      <c r="C2254" s="73"/>
      <c r="D2254" s="73"/>
      <c r="E2254" s="73"/>
      <c r="F2254" s="73"/>
      <c r="G2254" s="73"/>
      <c r="H2254" s="73"/>
      <c r="I2254" s="73"/>
      <c r="J2254" s="73"/>
      <c r="K2254" s="73"/>
      <c r="L2254" s="73"/>
      <c r="M2254" s="96" t="str">
        <f t="shared" si="35"/>
        <v/>
      </c>
    </row>
    <row r="2255" spans="1:13" x14ac:dyDescent="0.35">
      <c r="A2255" s="73">
        <v>10293</v>
      </c>
      <c r="B2255" s="73" t="s">
        <v>442</v>
      </c>
      <c r="C2255" s="73" t="s">
        <v>133</v>
      </c>
      <c r="D2255" s="73" t="s">
        <v>18</v>
      </c>
      <c r="E2255" s="73"/>
      <c r="F2255" s="73"/>
      <c r="G2255" s="73"/>
      <c r="H2255" s="73" t="s">
        <v>18</v>
      </c>
      <c r="I2255" s="73"/>
      <c r="J2255" s="73"/>
      <c r="K2255" s="73" t="s">
        <v>97</v>
      </c>
      <c r="L2255" s="73" t="s">
        <v>132</v>
      </c>
      <c r="M2255" s="96" t="str">
        <f t="shared" si="35"/>
        <v>x</v>
      </c>
    </row>
    <row r="2256" spans="1:13" x14ac:dyDescent="0.35">
      <c r="A2256" s="73">
        <v>10294</v>
      </c>
      <c r="B2256" s="73"/>
      <c r="C2256" s="73"/>
      <c r="D2256" s="73"/>
      <c r="E2256" s="73"/>
      <c r="F2256" s="73"/>
      <c r="G2256" s="73"/>
      <c r="H2256" s="73"/>
      <c r="I2256" s="73"/>
      <c r="J2256" s="73"/>
      <c r="K2256" s="73"/>
      <c r="L2256" s="73"/>
      <c r="M2256" s="96" t="str">
        <f t="shared" si="35"/>
        <v/>
      </c>
    </row>
    <row r="2257" spans="1:13" x14ac:dyDescent="0.35">
      <c r="A2257" s="73">
        <v>10295</v>
      </c>
      <c r="B2257" s="73"/>
      <c r="C2257" s="73"/>
      <c r="D2257" s="73"/>
      <c r="E2257" s="73"/>
      <c r="F2257" s="73"/>
      <c r="G2257" s="73"/>
      <c r="H2257" s="73"/>
      <c r="I2257" s="73"/>
      <c r="J2257" s="73"/>
      <c r="K2257" s="73"/>
      <c r="L2257" s="73"/>
      <c r="M2257" s="96" t="str">
        <f t="shared" si="35"/>
        <v/>
      </c>
    </row>
    <row r="2258" spans="1:13" x14ac:dyDescent="0.35">
      <c r="A2258" s="73">
        <v>10296</v>
      </c>
      <c r="B2258" s="73"/>
      <c r="C2258" s="73"/>
      <c r="D2258" s="73"/>
      <c r="E2258" s="73"/>
      <c r="F2258" s="73"/>
      <c r="G2258" s="73"/>
      <c r="H2258" s="73"/>
      <c r="I2258" s="73"/>
      <c r="J2258" s="73"/>
      <c r="K2258" s="73"/>
      <c r="L2258" s="73"/>
      <c r="M2258" s="96" t="str">
        <f t="shared" si="35"/>
        <v/>
      </c>
    </row>
    <row r="2259" spans="1:13" x14ac:dyDescent="0.35">
      <c r="A2259" s="73">
        <v>10297</v>
      </c>
      <c r="B2259" s="73"/>
      <c r="C2259" s="73"/>
      <c r="D2259" s="73"/>
      <c r="E2259" s="73"/>
      <c r="F2259" s="73"/>
      <c r="G2259" s="73"/>
      <c r="H2259" s="73"/>
      <c r="I2259" s="73"/>
      <c r="J2259" s="73"/>
      <c r="K2259" s="73"/>
      <c r="L2259" s="73"/>
      <c r="M2259" s="96" t="str">
        <f t="shared" si="35"/>
        <v/>
      </c>
    </row>
    <row r="2260" spans="1:13" x14ac:dyDescent="0.35">
      <c r="A2260" s="73">
        <v>10298</v>
      </c>
      <c r="B2260" s="73"/>
      <c r="C2260" s="73"/>
      <c r="D2260" s="73"/>
      <c r="E2260" s="73"/>
      <c r="F2260" s="73"/>
      <c r="G2260" s="73"/>
      <c r="H2260" s="73"/>
      <c r="I2260" s="73"/>
      <c r="J2260" s="73"/>
      <c r="K2260" s="73"/>
      <c r="L2260" s="73"/>
      <c r="M2260" s="96" t="str">
        <f t="shared" si="35"/>
        <v/>
      </c>
    </row>
    <row r="2261" spans="1:13" x14ac:dyDescent="0.35">
      <c r="A2261" s="73">
        <v>10299</v>
      </c>
      <c r="B2261" s="73"/>
      <c r="C2261" s="73"/>
      <c r="D2261" s="73"/>
      <c r="E2261" s="73"/>
      <c r="F2261" s="73"/>
      <c r="G2261" s="73"/>
      <c r="H2261" s="73"/>
      <c r="I2261" s="73"/>
      <c r="J2261" s="73"/>
      <c r="K2261" s="73"/>
      <c r="L2261" s="73"/>
      <c r="M2261" s="96" t="str">
        <f t="shared" si="35"/>
        <v/>
      </c>
    </row>
    <row r="2262" spans="1:13" x14ac:dyDescent="0.35">
      <c r="A2262" s="73">
        <v>10300</v>
      </c>
      <c r="B2262" s="73"/>
      <c r="C2262" s="73"/>
      <c r="D2262" s="73"/>
      <c r="E2262" s="73"/>
      <c r="F2262" s="73"/>
      <c r="G2262" s="73"/>
      <c r="H2262" s="73"/>
      <c r="I2262" s="73"/>
      <c r="J2262" s="73"/>
      <c r="K2262" s="73"/>
      <c r="L2262" s="73"/>
      <c r="M2262" s="96" t="str">
        <f t="shared" si="35"/>
        <v/>
      </c>
    </row>
    <row r="2263" spans="1:13" x14ac:dyDescent="0.35">
      <c r="A2263" s="73">
        <v>10301</v>
      </c>
      <c r="B2263" s="73"/>
      <c r="C2263" s="73"/>
      <c r="D2263" s="73"/>
      <c r="E2263" s="73"/>
      <c r="F2263" s="73"/>
      <c r="G2263" s="73"/>
      <c r="H2263" s="73"/>
      <c r="I2263" s="73"/>
      <c r="J2263" s="73"/>
      <c r="K2263" s="73"/>
      <c r="L2263" s="73"/>
      <c r="M2263" s="96" t="str">
        <f t="shared" si="35"/>
        <v/>
      </c>
    </row>
    <row r="2264" spans="1:13" x14ac:dyDescent="0.35">
      <c r="A2264" s="73">
        <v>10302</v>
      </c>
      <c r="B2264" s="73"/>
      <c r="C2264" s="73"/>
      <c r="D2264" s="73"/>
      <c r="E2264" s="73"/>
      <c r="F2264" s="73"/>
      <c r="G2264" s="73"/>
      <c r="H2264" s="73"/>
      <c r="I2264" s="73"/>
      <c r="J2264" s="73"/>
      <c r="K2264" s="73"/>
      <c r="L2264" s="73"/>
      <c r="M2264" s="96" t="str">
        <f t="shared" si="35"/>
        <v/>
      </c>
    </row>
    <row r="2265" spans="1:13" x14ac:dyDescent="0.35">
      <c r="A2265" s="73">
        <v>10303</v>
      </c>
      <c r="B2265" s="73"/>
      <c r="C2265" s="73"/>
      <c r="D2265" s="73"/>
      <c r="E2265" s="73"/>
      <c r="F2265" s="73"/>
      <c r="G2265" s="73"/>
      <c r="H2265" s="73"/>
      <c r="I2265" s="73"/>
      <c r="J2265" s="73"/>
      <c r="K2265" s="73"/>
      <c r="L2265" s="73"/>
      <c r="M2265" s="96" t="str">
        <f t="shared" si="35"/>
        <v/>
      </c>
    </row>
    <row r="2266" spans="1:13" x14ac:dyDescent="0.35">
      <c r="A2266" s="73">
        <v>10304</v>
      </c>
      <c r="B2266" s="73"/>
      <c r="C2266" s="73"/>
      <c r="D2266" s="73"/>
      <c r="E2266" s="73"/>
      <c r="F2266" s="73"/>
      <c r="G2266" s="73"/>
      <c r="H2266" s="73"/>
      <c r="I2266" s="73"/>
      <c r="J2266" s="73"/>
      <c r="K2266" s="73"/>
      <c r="L2266" s="73"/>
      <c r="M2266" s="96" t="str">
        <f t="shared" si="35"/>
        <v/>
      </c>
    </row>
    <row r="2267" spans="1:13" x14ac:dyDescent="0.35">
      <c r="A2267" s="73">
        <v>10305</v>
      </c>
      <c r="B2267" s="73" t="s">
        <v>443</v>
      </c>
      <c r="C2267" s="73" t="s">
        <v>133</v>
      </c>
      <c r="D2267" s="73"/>
      <c r="E2267" s="73"/>
      <c r="F2267" s="73"/>
      <c r="G2267" s="73"/>
      <c r="H2267" s="73"/>
      <c r="I2267" s="73" t="s">
        <v>18</v>
      </c>
      <c r="J2267" s="73"/>
      <c r="K2267" s="73" t="s">
        <v>98</v>
      </c>
      <c r="L2267" s="73"/>
      <c r="M2267" s="96" t="str">
        <f t="shared" si="35"/>
        <v>x</v>
      </c>
    </row>
    <row r="2268" spans="1:13" x14ac:dyDescent="0.35">
      <c r="A2268" s="73">
        <v>10306</v>
      </c>
      <c r="B2268" s="73"/>
      <c r="C2268" s="73"/>
      <c r="D2268" s="73"/>
      <c r="E2268" s="73"/>
      <c r="F2268" s="73"/>
      <c r="G2268" s="73"/>
      <c r="H2268" s="73"/>
      <c r="I2268" s="73"/>
      <c r="J2268" s="73"/>
      <c r="K2268" s="73"/>
      <c r="L2268" s="73"/>
      <c r="M2268" s="96" t="str">
        <f t="shared" si="35"/>
        <v/>
      </c>
    </row>
    <row r="2269" spans="1:13" x14ac:dyDescent="0.35">
      <c r="A2269" s="73">
        <v>10307</v>
      </c>
      <c r="B2269" s="73"/>
      <c r="C2269" s="73"/>
      <c r="D2269" s="73"/>
      <c r="E2269" s="73"/>
      <c r="F2269" s="73"/>
      <c r="G2269" s="73"/>
      <c r="H2269" s="73"/>
      <c r="I2269" s="73"/>
      <c r="J2269" s="73"/>
      <c r="K2269" s="73"/>
      <c r="L2269" s="73"/>
      <c r="M2269" s="96" t="str">
        <f t="shared" si="35"/>
        <v/>
      </c>
    </row>
    <row r="2270" spans="1:13" x14ac:dyDescent="0.35">
      <c r="A2270" s="73">
        <v>10308</v>
      </c>
      <c r="B2270" s="73"/>
      <c r="C2270" s="73"/>
      <c r="D2270" s="73"/>
      <c r="E2270" s="73"/>
      <c r="F2270" s="73"/>
      <c r="G2270" s="73"/>
      <c r="H2270" s="73"/>
      <c r="I2270" s="73"/>
      <c r="J2270" s="73"/>
      <c r="K2270" s="73"/>
      <c r="L2270" s="73"/>
      <c r="M2270" s="96" t="str">
        <f t="shared" si="35"/>
        <v/>
      </c>
    </row>
    <row r="2271" spans="1:13" x14ac:dyDescent="0.35">
      <c r="A2271" s="73">
        <v>10309</v>
      </c>
      <c r="B2271" s="73" t="s">
        <v>444</v>
      </c>
      <c r="C2271" s="73" t="s">
        <v>752</v>
      </c>
      <c r="D2271" s="73"/>
      <c r="E2271" s="73"/>
      <c r="F2271" s="73" t="s">
        <v>18</v>
      </c>
      <c r="G2271" s="73"/>
      <c r="H2271" s="73" t="s">
        <v>18</v>
      </c>
      <c r="I2271" s="73"/>
      <c r="J2271" s="73"/>
      <c r="K2271" s="73"/>
      <c r="L2271" s="73"/>
      <c r="M2271" s="96" t="str">
        <f t="shared" si="35"/>
        <v>x</v>
      </c>
    </row>
    <row r="2272" spans="1:13" x14ac:dyDescent="0.35">
      <c r="A2272" s="73">
        <v>10310</v>
      </c>
      <c r="B2272" s="73"/>
      <c r="C2272" s="73"/>
      <c r="D2272" s="73"/>
      <c r="E2272" s="73"/>
      <c r="F2272" s="73"/>
      <c r="G2272" s="73"/>
      <c r="H2272" s="73"/>
      <c r="I2272" s="73"/>
      <c r="J2272" s="73"/>
      <c r="K2272" s="73"/>
      <c r="L2272" s="73"/>
      <c r="M2272" s="96" t="str">
        <f t="shared" si="35"/>
        <v/>
      </c>
    </row>
    <row r="2273" spans="1:13" x14ac:dyDescent="0.35">
      <c r="A2273" s="73">
        <v>10311</v>
      </c>
      <c r="B2273" s="73" t="s">
        <v>445</v>
      </c>
      <c r="C2273" s="73" t="s">
        <v>752</v>
      </c>
      <c r="D2273" s="73"/>
      <c r="E2273" s="73"/>
      <c r="F2273" s="73"/>
      <c r="G2273" s="73"/>
      <c r="H2273" s="73"/>
      <c r="I2273" s="73"/>
      <c r="J2273" s="73"/>
      <c r="K2273" s="73"/>
      <c r="L2273" s="73"/>
      <c r="M2273" s="96" t="str">
        <f t="shared" si="35"/>
        <v/>
      </c>
    </row>
    <row r="2274" spans="1:13" x14ac:dyDescent="0.35">
      <c r="A2274" s="73">
        <v>10312</v>
      </c>
      <c r="B2274" s="73" t="s">
        <v>446</v>
      </c>
      <c r="C2274" s="73" t="s">
        <v>752</v>
      </c>
      <c r="D2274" s="73" t="s">
        <v>18</v>
      </c>
      <c r="E2274" s="73"/>
      <c r="F2274" s="73"/>
      <c r="G2274" s="73"/>
      <c r="H2274" s="73" t="s">
        <v>18</v>
      </c>
      <c r="I2274" s="73"/>
      <c r="J2274" s="73"/>
      <c r="K2274" s="73" t="s">
        <v>96</v>
      </c>
      <c r="L2274" s="73" t="s">
        <v>129</v>
      </c>
      <c r="M2274" s="96" t="str">
        <f t="shared" si="35"/>
        <v>x</v>
      </c>
    </row>
    <row r="2275" spans="1:13" x14ac:dyDescent="0.35">
      <c r="A2275" s="73">
        <v>10313</v>
      </c>
      <c r="B2275" s="73" t="s">
        <v>447</v>
      </c>
      <c r="C2275" s="73" t="s">
        <v>133</v>
      </c>
      <c r="D2275" s="73"/>
      <c r="E2275" s="73"/>
      <c r="F2275" s="73" t="s">
        <v>18</v>
      </c>
      <c r="G2275" s="73"/>
      <c r="H2275" s="73" t="s">
        <v>18</v>
      </c>
      <c r="I2275" s="73"/>
      <c r="J2275" s="73"/>
      <c r="K2275" s="73" t="s">
        <v>98</v>
      </c>
      <c r="L2275" s="73"/>
      <c r="M2275" s="96" t="str">
        <f t="shared" si="35"/>
        <v>x</v>
      </c>
    </row>
    <row r="2276" spans="1:13" x14ac:dyDescent="0.35">
      <c r="A2276" s="73">
        <v>10314</v>
      </c>
      <c r="B2276" s="73" t="s">
        <v>448</v>
      </c>
      <c r="C2276" s="73"/>
      <c r="D2276" s="73"/>
      <c r="E2276" s="73"/>
      <c r="F2276" s="73"/>
      <c r="G2276" s="73"/>
      <c r="H2276" s="73"/>
      <c r="I2276" s="73"/>
      <c r="J2276" s="73"/>
      <c r="K2276" s="73"/>
      <c r="L2276" s="73"/>
      <c r="M2276" s="96" t="str">
        <f t="shared" si="35"/>
        <v/>
      </c>
    </row>
    <row r="2277" spans="1:13" x14ac:dyDescent="0.35">
      <c r="A2277" s="73">
        <v>10315</v>
      </c>
      <c r="B2277" s="73"/>
      <c r="C2277" s="73"/>
      <c r="D2277" s="73"/>
      <c r="E2277" s="73"/>
      <c r="F2277" s="73"/>
      <c r="G2277" s="73"/>
      <c r="H2277" s="73"/>
      <c r="I2277" s="73"/>
      <c r="J2277" s="73"/>
      <c r="K2277" s="73"/>
      <c r="L2277" s="73"/>
      <c r="M2277" s="96" t="str">
        <f t="shared" si="35"/>
        <v/>
      </c>
    </row>
    <row r="2278" spans="1:13" x14ac:dyDescent="0.35">
      <c r="A2278" s="73">
        <v>10316</v>
      </c>
      <c r="B2278" s="73"/>
      <c r="C2278" s="73"/>
      <c r="D2278" s="73"/>
      <c r="E2278" s="73"/>
      <c r="F2278" s="73"/>
      <c r="G2278" s="73"/>
      <c r="H2278" s="73"/>
      <c r="I2278" s="73"/>
      <c r="J2278" s="73"/>
      <c r="K2278" s="73"/>
      <c r="L2278" s="73"/>
      <c r="M2278" s="96" t="str">
        <f t="shared" si="35"/>
        <v/>
      </c>
    </row>
    <row r="2279" spans="1:13" x14ac:dyDescent="0.35">
      <c r="A2279" s="73">
        <v>10317</v>
      </c>
      <c r="B2279" s="73"/>
      <c r="C2279" s="73"/>
      <c r="D2279" s="73"/>
      <c r="E2279" s="73"/>
      <c r="F2279" s="73"/>
      <c r="G2279" s="73"/>
      <c r="H2279" s="73"/>
      <c r="I2279" s="73"/>
      <c r="J2279" s="73"/>
      <c r="K2279" s="73"/>
      <c r="L2279" s="73"/>
      <c r="M2279" s="96" t="str">
        <f t="shared" si="35"/>
        <v/>
      </c>
    </row>
    <row r="2280" spans="1:13" x14ac:dyDescent="0.35">
      <c r="A2280" s="73">
        <v>10318</v>
      </c>
      <c r="B2280" s="73" t="s">
        <v>449</v>
      </c>
      <c r="C2280" s="73"/>
      <c r="D2280" s="73"/>
      <c r="E2280" s="73"/>
      <c r="F2280" s="73"/>
      <c r="G2280" s="73"/>
      <c r="H2280" s="73"/>
      <c r="I2280" s="73"/>
      <c r="J2280" s="73"/>
      <c r="K2280" s="73"/>
      <c r="L2280" s="73"/>
      <c r="M2280" s="96" t="str">
        <f t="shared" si="35"/>
        <v/>
      </c>
    </row>
    <row r="2281" spans="1:13" x14ac:dyDescent="0.35">
      <c r="A2281" s="73">
        <v>10319</v>
      </c>
      <c r="B2281" s="73"/>
      <c r="C2281" s="73"/>
      <c r="D2281" s="73"/>
      <c r="E2281" s="73"/>
      <c r="F2281" s="73"/>
      <c r="G2281" s="73"/>
      <c r="H2281" s="73"/>
      <c r="I2281" s="73"/>
      <c r="J2281" s="73"/>
      <c r="K2281" s="73"/>
      <c r="L2281" s="73"/>
      <c r="M2281" s="96" t="str">
        <f t="shared" si="35"/>
        <v/>
      </c>
    </row>
    <row r="2282" spans="1:13" x14ac:dyDescent="0.35">
      <c r="A2282" s="73">
        <v>10320</v>
      </c>
      <c r="B2282" s="73"/>
      <c r="C2282" s="73"/>
      <c r="D2282" s="73"/>
      <c r="E2282" s="73"/>
      <c r="F2282" s="73"/>
      <c r="G2282" s="73"/>
      <c r="H2282" s="73"/>
      <c r="I2282" s="73"/>
      <c r="J2282" s="73"/>
      <c r="K2282" s="73"/>
      <c r="L2282" s="73"/>
      <c r="M2282" s="96" t="str">
        <f t="shared" si="35"/>
        <v/>
      </c>
    </row>
    <row r="2283" spans="1:13" x14ac:dyDescent="0.35">
      <c r="A2283" s="73">
        <v>10321</v>
      </c>
      <c r="B2283" s="73"/>
      <c r="C2283" s="73"/>
      <c r="D2283" s="73"/>
      <c r="E2283" s="73"/>
      <c r="F2283" s="73"/>
      <c r="G2283" s="73"/>
      <c r="H2283" s="73"/>
      <c r="I2283" s="73"/>
      <c r="J2283" s="73"/>
      <c r="K2283" s="73"/>
      <c r="L2283" s="73"/>
      <c r="M2283" s="96" t="str">
        <f t="shared" si="35"/>
        <v/>
      </c>
    </row>
    <row r="2284" spans="1:13" x14ac:dyDescent="0.35">
      <c r="A2284" s="73">
        <v>10322</v>
      </c>
      <c r="B2284" s="73"/>
      <c r="C2284" s="73"/>
      <c r="D2284" s="73"/>
      <c r="E2284" s="73"/>
      <c r="F2284" s="73"/>
      <c r="G2284" s="73"/>
      <c r="H2284" s="73"/>
      <c r="I2284" s="73"/>
      <c r="J2284" s="73"/>
      <c r="K2284" s="73"/>
      <c r="L2284" s="73"/>
      <c r="M2284" s="96" t="str">
        <f t="shared" si="35"/>
        <v/>
      </c>
    </row>
    <row r="2285" spans="1:13" x14ac:dyDescent="0.35">
      <c r="A2285" s="73">
        <v>10323</v>
      </c>
      <c r="B2285" s="73" t="s">
        <v>450</v>
      </c>
      <c r="C2285" s="73" t="s">
        <v>133</v>
      </c>
      <c r="D2285" s="73" t="s">
        <v>18</v>
      </c>
      <c r="E2285" s="73"/>
      <c r="F2285" s="73"/>
      <c r="G2285" s="73"/>
      <c r="H2285" s="73" t="s">
        <v>18</v>
      </c>
      <c r="I2285" s="73"/>
      <c r="J2285" s="73"/>
      <c r="K2285" s="73" t="s">
        <v>95</v>
      </c>
      <c r="L2285" s="73" t="s">
        <v>135</v>
      </c>
      <c r="M2285" s="96" t="str">
        <f t="shared" si="35"/>
        <v>x</v>
      </c>
    </row>
    <row r="2286" spans="1:13" x14ac:dyDescent="0.35">
      <c r="A2286" s="73">
        <v>10324</v>
      </c>
      <c r="B2286" s="73"/>
      <c r="C2286" s="73"/>
      <c r="D2286" s="73"/>
      <c r="E2286" s="73"/>
      <c r="F2286" s="73"/>
      <c r="G2286" s="73"/>
      <c r="H2286" s="73"/>
      <c r="I2286" s="73"/>
      <c r="J2286" s="73"/>
      <c r="K2286" s="73"/>
      <c r="L2286" s="73"/>
      <c r="M2286" s="96" t="str">
        <f t="shared" si="35"/>
        <v/>
      </c>
    </row>
    <row r="2287" spans="1:13" x14ac:dyDescent="0.35">
      <c r="A2287" s="73">
        <v>10325</v>
      </c>
      <c r="B2287" s="73" t="s">
        <v>451</v>
      </c>
      <c r="C2287" s="73" t="s">
        <v>752</v>
      </c>
      <c r="D2287" s="73"/>
      <c r="E2287" s="73"/>
      <c r="F2287" s="73"/>
      <c r="G2287" s="73"/>
      <c r="H2287" s="73" t="s">
        <v>18</v>
      </c>
      <c r="I2287" s="73"/>
      <c r="J2287" s="73"/>
      <c r="K2287" s="73"/>
      <c r="L2287" s="73"/>
      <c r="M2287" s="96" t="str">
        <f t="shared" si="35"/>
        <v>x</v>
      </c>
    </row>
    <row r="2288" spans="1:13" x14ac:dyDescent="0.35">
      <c r="A2288" s="73">
        <v>10326</v>
      </c>
      <c r="B2288" s="73"/>
      <c r="C2288" s="73"/>
      <c r="D2288" s="73"/>
      <c r="E2288" s="73"/>
      <c r="F2288" s="73"/>
      <c r="G2288" s="73"/>
      <c r="H2288" s="73"/>
      <c r="I2288" s="73"/>
      <c r="J2288" s="73"/>
      <c r="K2288" s="73"/>
      <c r="L2288" s="73"/>
      <c r="M2288" s="96" t="str">
        <f t="shared" si="35"/>
        <v/>
      </c>
    </row>
    <row r="2289" spans="1:13" x14ac:dyDescent="0.35">
      <c r="A2289" s="73">
        <v>10327</v>
      </c>
      <c r="B2289" s="73"/>
      <c r="C2289" s="73"/>
      <c r="D2289" s="73"/>
      <c r="E2289" s="73"/>
      <c r="F2289" s="73"/>
      <c r="G2289" s="73"/>
      <c r="H2289" s="73"/>
      <c r="I2289" s="73"/>
      <c r="J2289" s="73"/>
      <c r="K2289" s="73"/>
      <c r="L2289" s="73"/>
      <c r="M2289" s="96" t="str">
        <f t="shared" si="35"/>
        <v/>
      </c>
    </row>
    <row r="2290" spans="1:13" x14ac:dyDescent="0.35">
      <c r="A2290" s="73">
        <v>10328</v>
      </c>
      <c r="B2290" s="73" t="s">
        <v>452</v>
      </c>
      <c r="C2290" s="73" t="s">
        <v>133</v>
      </c>
      <c r="D2290" s="73" t="s">
        <v>18</v>
      </c>
      <c r="E2290" s="73"/>
      <c r="F2290" s="73"/>
      <c r="G2290" s="73"/>
      <c r="H2290" s="73" t="s">
        <v>18</v>
      </c>
      <c r="I2290" s="73"/>
      <c r="J2290" s="73"/>
      <c r="K2290" s="73" t="s">
        <v>95</v>
      </c>
      <c r="L2290" s="73" t="s">
        <v>129</v>
      </c>
      <c r="M2290" s="96" t="str">
        <f t="shared" si="35"/>
        <v>x</v>
      </c>
    </row>
    <row r="2291" spans="1:13" x14ac:dyDescent="0.35">
      <c r="A2291" s="73">
        <v>10329</v>
      </c>
      <c r="B2291" s="73"/>
      <c r="C2291" s="73"/>
      <c r="D2291" s="73"/>
      <c r="E2291" s="73"/>
      <c r="F2291" s="73"/>
      <c r="G2291" s="73"/>
      <c r="H2291" s="73"/>
      <c r="I2291" s="73"/>
      <c r="J2291" s="73"/>
      <c r="K2291" s="73"/>
      <c r="L2291" s="73"/>
      <c r="M2291" s="96" t="str">
        <f t="shared" si="35"/>
        <v/>
      </c>
    </row>
    <row r="2292" spans="1:13" x14ac:dyDescent="0.35">
      <c r="A2292" s="73">
        <v>10330</v>
      </c>
      <c r="B2292" s="73"/>
      <c r="C2292" s="73"/>
      <c r="D2292" s="73"/>
      <c r="E2292" s="73"/>
      <c r="F2292" s="73"/>
      <c r="G2292" s="73"/>
      <c r="H2292" s="73"/>
      <c r="I2292" s="73"/>
      <c r="J2292" s="73"/>
      <c r="K2292" s="73"/>
      <c r="L2292" s="73"/>
      <c r="M2292" s="96" t="str">
        <f t="shared" si="35"/>
        <v/>
      </c>
    </row>
    <row r="2293" spans="1:13" x14ac:dyDescent="0.35">
      <c r="A2293" s="73">
        <v>10331</v>
      </c>
      <c r="B2293" s="73"/>
      <c r="C2293" s="73"/>
      <c r="D2293" s="73"/>
      <c r="E2293" s="73"/>
      <c r="F2293" s="73"/>
      <c r="G2293" s="73"/>
      <c r="H2293" s="73"/>
      <c r="I2293" s="73"/>
      <c r="J2293" s="73"/>
      <c r="K2293" s="73"/>
      <c r="L2293" s="73"/>
      <c r="M2293" s="96" t="str">
        <f t="shared" si="35"/>
        <v/>
      </c>
    </row>
    <row r="2294" spans="1:13" x14ac:dyDescent="0.35">
      <c r="A2294" s="73">
        <v>10332</v>
      </c>
      <c r="B2294" s="73"/>
      <c r="C2294" s="73"/>
      <c r="D2294" s="73"/>
      <c r="E2294" s="73"/>
      <c r="F2294" s="73"/>
      <c r="G2294" s="73"/>
      <c r="H2294" s="73"/>
      <c r="I2294" s="73"/>
      <c r="J2294" s="73"/>
      <c r="K2294" s="73"/>
      <c r="L2294" s="73"/>
      <c r="M2294" s="96" t="str">
        <f t="shared" si="35"/>
        <v/>
      </c>
    </row>
    <row r="2295" spans="1:13" x14ac:dyDescent="0.35">
      <c r="A2295" s="73">
        <v>10333</v>
      </c>
      <c r="B2295" s="73" t="s">
        <v>453</v>
      </c>
      <c r="C2295" s="73" t="s">
        <v>752</v>
      </c>
      <c r="D2295" s="73" t="s">
        <v>18</v>
      </c>
      <c r="E2295" s="73"/>
      <c r="F2295" s="73"/>
      <c r="G2295" s="73"/>
      <c r="H2295" s="73" t="s">
        <v>18</v>
      </c>
      <c r="I2295" s="73"/>
      <c r="J2295" s="73"/>
      <c r="K2295" s="73" t="s">
        <v>96</v>
      </c>
      <c r="L2295" s="73" t="s">
        <v>129</v>
      </c>
      <c r="M2295" s="96" t="str">
        <f t="shared" si="35"/>
        <v>x</v>
      </c>
    </row>
    <row r="2296" spans="1:13" x14ac:dyDescent="0.35">
      <c r="A2296" s="73">
        <v>10334</v>
      </c>
      <c r="B2296" s="73" t="s">
        <v>454</v>
      </c>
      <c r="C2296" s="73" t="s">
        <v>133</v>
      </c>
      <c r="D2296" s="73" t="s">
        <v>18</v>
      </c>
      <c r="E2296" s="73"/>
      <c r="F2296" s="73"/>
      <c r="G2296" s="73"/>
      <c r="H2296" s="73" t="s">
        <v>18</v>
      </c>
      <c r="I2296" s="73"/>
      <c r="J2296" s="73"/>
      <c r="K2296" s="73" t="s">
        <v>98</v>
      </c>
      <c r="L2296" s="73" t="s">
        <v>129</v>
      </c>
      <c r="M2296" s="96" t="str">
        <f t="shared" si="35"/>
        <v>x</v>
      </c>
    </row>
    <row r="2297" spans="1:13" x14ac:dyDescent="0.35">
      <c r="A2297" s="73">
        <v>10335</v>
      </c>
      <c r="B2297" s="73" t="s">
        <v>455</v>
      </c>
      <c r="C2297" s="73" t="s">
        <v>133</v>
      </c>
      <c r="D2297" s="73" t="s">
        <v>18</v>
      </c>
      <c r="E2297" s="73"/>
      <c r="F2297" s="73"/>
      <c r="G2297" s="73"/>
      <c r="H2297" s="73" t="s">
        <v>18</v>
      </c>
      <c r="I2297" s="73"/>
      <c r="J2297" s="73"/>
      <c r="K2297" s="73" t="s">
        <v>95</v>
      </c>
      <c r="L2297" s="73" t="s">
        <v>129</v>
      </c>
      <c r="M2297" s="96" t="str">
        <f t="shared" si="35"/>
        <v>x</v>
      </c>
    </row>
    <row r="2298" spans="1:13" x14ac:dyDescent="0.35">
      <c r="A2298" s="73">
        <v>10336</v>
      </c>
      <c r="B2298" s="73" t="s">
        <v>456</v>
      </c>
      <c r="C2298" s="73" t="s">
        <v>133</v>
      </c>
      <c r="D2298" s="73"/>
      <c r="E2298" s="73"/>
      <c r="F2298" s="73"/>
      <c r="G2298" s="73"/>
      <c r="H2298" s="73"/>
      <c r="I2298" s="73"/>
      <c r="J2298" s="73"/>
      <c r="K2298" s="73"/>
      <c r="L2298" s="73"/>
      <c r="M2298" s="96" t="str">
        <f t="shared" si="35"/>
        <v/>
      </c>
    </row>
    <row r="2299" spans="1:13" x14ac:dyDescent="0.35">
      <c r="A2299" s="73">
        <v>10337</v>
      </c>
      <c r="B2299" s="73"/>
      <c r="C2299" s="73"/>
      <c r="D2299" s="73"/>
      <c r="E2299" s="73"/>
      <c r="F2299" s="73"/>
      <c r="G2299" s="73"/>
      <c r="H2299" s="73"/>
      <c r="I2299" s="73"/>
      <c r="J2299" s="73"/>
      <c r="K2299" s="73"/>
      <c r="L2299" s="73"/>
      <c r="M2299" s="96" t="str">
        <f t="shared" si="35"/>
        <v/>
      </c>
    </row>
    <row r="2300" spans="1:13" x14ac:dyDescent="0.35">
      <c r="A2300" s="73">
        <v>10338</v>
      </c>
      <c r="B2300" s="73"/>
      <c r="C2300" s="73"/>
      <c r="D2300" s="73"/>
      <c r="E2300" s="73"/>
      <c r="F2300" s="73"/>
      <c r="G2300" s="73"/>
      <c r="H2300" s="73"/>
      <c r="I2300" s="73"/>
      <c r="J2300" s="73"/>
      <c r="K2300" s="73"/>
      <c r="L2300" s="73"/>
      <c r="M2300" s="96" t="str">
        <f t="shared" si="35"/>
        <v/>
      </c>
    </row>
    <row r="2301" spans="1:13" x14ac:dyDescent="0.35">
      <c r="A2301" s="73">
        <v>10339</v>
      </c>
      <c r="B2301" s="73"/>
      <c r="C2301" s="73"/>
      <c r="D2301" s="73"/>
      <c r="E2301" s="73"/>
      <c r="F2301" s="73"/>
      <c r="G2301" s="73"/>
      <c r="H2301" s="73"/>
      <c r="I2301" s="73"/>
      <c r="J2301" s="73"/>
      <c r="K2301" s="73"/>
      <c r="L2301" s="73"/>
      <c r="M2301" s="96" t="str">
        <f t="shared" si="35"/>
        <v/>
      </c>
    </row>
    <row r="2302" spans="1:13" x14ac:dyDescent="0.35">
      <c r="A2302" s="73">
        <v>10340</v>
      </c>
      <c r="B2302" s="73" t="s">
        <v>457</v>
      </c>
      <c r="C2302" s="73" t="s">
        <v>133</v>
      </c>
      <c r="D2302" s="73"/>
      <c r="E2302" s="73"/>
      <c r="F2302" s="73"/>
      <c r="G2302" s="73"/>
      <c r="H2302" s="73" t="s">
        <v>18</v>
      </c>
      <c r="I2302" s="73"/>
      <c r="J2302" s="73"/>
      <c r="K2302" s="73"/>
      <c r="L2302" s="73"/>
      <c r="M2302" s="96" t="str">
        <f t="shared" si="35"/>
        <v>x</v>
      </c>
    </row>
    <row r="2303" spans="1:13" x14ac:dyDescent="0.35">
      <c r="A2303" s="73">
        <v>10341</v>
      </c>
      <c r="B2303" s="73"/>
      <c r="C2303" s="73"/>
      <c r="D2303" s="73"/>
      <c r="E2303" s="73"/>
      <c r="F2303" s="73"/>
      <c r="G2303" s="73"/>
      <c r="H2303" s="73"/>
      <c r="I2303" s="73"/>
      <c r="J2303" s="73"/>
      <c r="K2303" s="73"/>
      <c r="L2303" s="73"/>
      <c r="M2303" s="96" t="str">
        <f t="shared" si="35"/>
        <v/>
      </c>
    </row>
    <row r="2304" spans="1:13" x14ac:dyDescent="0.35">
      <c r="A2304" s="73">
        <v>10342</v>
      </c>
      <c r="B2304" s="73"/>
      <c r="C2304" s="73"/>
      <c r="D2304" s="73"/>
      <c r="E2304" s="73"/>
      <c r="F2304" s="73"/>
      <c r="G2304" s="73"/>
      <c r="H2304" s="73"/>
      <c r="I2304" s="73"/>
      <c r="J2304" s="73"/>
      <c r="K2304" s="73"/>
      <c r="L2304" s="73"/>
      <c r="M2304" s="96" t="str">
        <f t="shared" si="35"/>
        <v/>
      </c>
    </row>
    <row r="2305" spans="1:13" x14ac:dyDescent="0.35">
      <c r="A2305" s="73">
        <v>10343</v>
      </c>
      <c r="B2305" s="73"/>
      <c r="C2305" s="73"/>
      <c r="D2305" s="73"/>
      <c r="E2305" s="73"/>
      <c r="F2305" s="73"/>
      <c r="G2305" s="73"/>
      <c r="H2305" s="73"/>
      <c r="I2305" s="73"/>
      <c r="J2305" s="73"/>
      <c r="K2305" s="73"/>
      <c r="L2305" s="73"/>
      <c r="M2305" s="96" t="str">
        <f t="shared" si="35"/>
        <v/>
      </c>
    </row>
    <row r="2306" spans="1:13" x14ac:dyDescent="0.35">
      <c r="A2306" s="73">
        <v>10344</v>
      </c>
      <c r="B2306" s="73"/>
      <c r="C2306" s="73"/>
      <c r="D2306" s="73"/>
      <c r="E2306" s="73"/>
      <c r="F2306" s="73"/>
      <c r="G2306" s="73"/>
      <c r="H2306" s="73"/>
      <c r="I2306" s="73"/>
      <c r="J2306" s="73"/>
      <c r="K2306" s="73"/>
      <c r="L2306" s="73"/>
      <c r="M2306" s="96" t="str">
        <f t="shared" ref="M2306:M2369" si="36">IF(COUNTA($D2306:$J2306)&gt;0,"x","")</f>
        <v/>
      </c>
    </row>
    <row r="2307" spans="1:13" x14ac:dyDescent="0.35">
      <c r="A2307" s="73">
        <v>10345</v>
      </c>
      <c r="B2307" s="73"/>
      <c r="C2307" s="73"/>
      <c r="D2307" s="73"/>
      <c r="E2307" s="73"/>
      <c r="F2307" s="73"/>
      <c r="G2307" s="73"/>
      <c r="H2307" s="73"/>
      <c r="I2307" s="73"/>
      <c r="J2307" s="73"/>
      <c r="K2307" s="73"/>
      <c r="L2307" s="73"/>
      <c r="M2307" s="96" t="str">
        <f t="shared" si="36"/>
        <v/>
      </c>
    </row>
    <row r="2308" spans="1:13" x14ac:dyDescent="0.35">
      <c r="A2308" s="73">
        <v>10346</v>
      </c>
      <c r="B2308" s="73" t="s">
        <v>458</v>
      </c>
      <c r="C2308" s="73" t="s">
        <v>133</v>
      </c>
      <c r="D2308" s="73" t="s">
        <v>18</v>
      </c>
      <c r="E2308" s="73"/>
      <c r="F2308" s="73" t="s">
        <v>18</v>
      </c>
      <c r="G2308" s="73"/>
      <c r="H2308" s="73"/>
      <c r="I2308" s="73"/>
      <c r="J2308" s="73"/>
      <c r="K2308" s="73" t="s">
        <v>93</v>
      </c>
      <c r="L2308" s="73" t="s">
        <v>132</v>
      </c>
      <c r="M2308" s="96" t="str">
        <f t="shared" si="36"/>
        <v>x</v>
      </c>
    </row>
    <row r="2309" spans="1:13" x14ac:dyDescent="0.35">
      <c r="A2309" s="73">
        <v>10347</v>
      </c>
      <c r="B2309" s="73"/>
      <c r="C2309" s="73"/>
      <c r="D2309" s="73"/>
      <c r="E2309" s="73"/>
      <c r="F2309" s="73"/>
      <c r="G2309" s="73"/>
      <c r="H2309" s="73"/>
      <c r="I2309" s="73"/>
      <c r="J2309" s="73"/>
      <c r="K2309" s="73"/>
      <c r="L2309" s="73"/>
      <c r="M2309" s="96" t="str">
        <f t="shared" si="36"/>
        <v/>
      </c>
    </row>
    <row r="2310" spans="1:13" x14ac:dyDescent="0.35">
      <c r="A2310" s="73">
        <v>10348</v>
      </c>
      <c r="B2310" s="73" t="s">
        <v>459</v>
      </c>
      <c r="C2310" s="73"/>
      <c r="D2310" s="73"/>
      <c r="E2310" s="73"/>
      <c r="F2310" s="73"/>
      <c r="G2310" s="73"/>
      <c r="H2310" s="73"/>
      <c r="I2310" s="73"/>
      <c r="J2310" s="73"/>
      <c r="K2310" s="73"/>
      <c r="L2310" s="73"/>
      <c r="M2310" s="96" t="str">
        <f t="shared" si="36"/>
        <v/>
      </c>
    </row>
    <row r="2311" spans="1:13" x14ac:dyDescent="0.35">
      <c r="A2311" s="73">
        <v>10349</v>
      </c>
      <c r="B2311" s="73"/>
      <c r="C2311" s="73"/>
      <c r="D2311" s="73"/>
      <c r="E2311" s="73"/>
      <c r="F2311" s="73"/>
      <c r="G2311" s="73"/>
      <c r="H2311" s="73"/>
      <c r="I2311" s="73"/>
      <c r="J2311" s="73"/>
      <c r="K2311" s="73"/>
      <c r="L2311" s="73"/>
      <c r="M2311" s="96" t="str">
        <f t="shared" si="36"/>
        <v/>
      </c>
    </row>
    <row r="2312" spans="1:13" x14ac:dyDescent="0.35">
      <c r="A2312" s="73">
        <v>10350</v>
      </c>
      <c r="B2312" s="73"/>
      <c r="C2312" s="73"/>
      <c r="D2312" s="73"/>
      <c r="E2312" s="73"/>
      <c r="F2312" s="73"/>
      <c r="G2312" s="73"/>
      <c r="H2312" s="73"/>
      <c r="I2312" s="73"/>
      <c r="J2312" s="73"/>
      <c r="K2312" s="73"/>
      <c r="L2312" s="73"/>
      <c r="M2312" s="96" t="str">
        <f t="shared" si="36"/>
        <v/>
      </c>
    </row>
    <row r="2313" spans="1:13" x14ac:dyDescent="0.35">
      <c r="A2313" s="73">
        <v>10351</v>
      </c>
      <c r="B2313" s="73"/>
      <c r="C2313" s="73"/>
      <c r="D2313" s="73"/>
      <c r="E2313" s="73"/>
      <c r="F2313" s="73"/>
      <c r="G2313" s="73"/>
      <c r="H2313" s="73"/>
      <c r="I2313" s="73"/>
      <c r="J2313" s="73"/>
      <c r="K2313" s="73"/>
      <c r="L2313" s="73"/>
      <c r="M2313" s="96" t="str">
        <f t="shared" si="36"/>
        <v/>
      </c>
    </row>
    <row r="2314" spans="1:13" x14ac:dyDescent="0.35">
      <c r="A2314" s="73">
        <v>10352</v>
      </c>
      <c r="B2314" s="73" t="s">
        <v>961</v>
      </c>
      <c r="C2314" s="73" t="s">
        <v>133</v>
      </c>
      <c r="D2314" s="73"/>
      <c r="E2314" s="73"/>
      <c r="F2314" s="73"/>
      <c r="G2314" s="73"/>
      <c r="H2314" s="73"/>
      <c r="I2314" s="73"/>
      <c r="J2314" s="73"/>
      <c r="K2314" s="73"/>
      <c r="L2314" s="73"/>
      <c r="M2314" s="96" t="str">
        <f t="shared" si="36"/>
        <v/>
      </c>
    </row>
    <row r="2315" spans="1:13" x14ac:dyDescent="0.35">
      <c r="A2315" s="73">
        <v>10353</v>
      </c>
      <c r="B2315" s="73"/>
      <c r="C2315" s="73"/>
      <c r="D2315" s="73"/>
      <c r="E2315" s="73"/>
      <c r="F2315" s="73"/>
      <c r="G2315" s="73"/>
      <c r="H2315" s="73"/>
      <c r="I2315" s="73"/>
      <c r="J2315" s="73"/>
      <c r="K2315" s="73"/>
      <c r="L2315" s="73"/>
      <c r="M2315" s="96" t="str">
        <f t="shared" si="36"/>
        <v/>
      </c>
    </row>
    <row r="2316" spans="1:13" x14ac:dyDescent="0.35">
      <c r="A2316" s="73">
        <v>10354</v>
      </c>
      <c r="B2316" s="73"/>
      <c r="C2316" s="73"/>
      <c r="D2316" s="73"/>
      <c r="E2316" s="73"/>
      <c r="F2316" s="73"/>
      <c r="G2316" s="73"/>
      <c r="H2316" s="73"/>
      <c r="I2316" s="73"/>
      <c r="J2316" s="73"/>
      <c r="K2316" s="73"/>
      <c r="L2316" s="73"/>
      <c r="M2316" s="96" t="str">
        <f t="shared" si="36"/>
        <v/>
      </c>
    </row>
    <row r="2317" spans="1:13" x14ac:dyDescent="0.35">
      <c r="A2317" s="73">
        <v>10355</v>
      </c>
      <c r="B2317" s="73"/>
      <c r="C2317" s="73"/>
      <c r="D2317" s="73"/>
      <c r="E2317" s="73"/>
      <c r="F2317" s="73"/>
      <c r="G2317" s="73"/>
      <c r="H2317" s="73"/>
      <c r="I2317" s="73"/>
      <c r="J2317" s="73"/>
      <c r="K2317" s="73"/>
      <c r="L2317" s="73"/>
      <c r="M2317" s="96" t="str">
        <f t="shared" si="36"/>
        <v/>
      </c>
    </row>
    <row r="2318" spans="1:13" x14ac:dyDescent="0.35">
      <c r="A2318" s="73">
        <v>10356</v>
      </c>
      <c r="B2318" s="73"/>
      <c r="C2318" s="73"/>
      <c r="D2318" s="73"/>
      <c r="E2318" s="73"/>
      <c r="F2318" s="73"/>
      <c r="G2318" s="73"/>
      <c r="H2318" s="73"/>
      <c r="I2318" s="73"/>
      <c r="J2318" s="73"/>
      <c r="K2318" s="73"/>
      <c r="L2318" s="73"/>
      <c r="M2318" s="96" t="str">
        <f t="shared" si="36"/>
        <v/>
      </c>
    </row>
    <row r="2319" spans="1:13" x14ac:dyDescent="0.35">
      <c r="A2319" s="73">
        <v>10357</v>
      </c>
      <c r="B2319" s="73"/>
      <c r="C2319" s="73"/>
      <c r="D2319" s="73"/>
      <c r="E2319" s="73"/>
      <c r="F2319" s="73"/>
      <c r="G2319" s="73"/>
      <c r="H2319" s="73"/>
      <c r="I2319" s="73"/>
      <c r="J2319" s="73"/>
      <c r="K2319" s="73"/>
      <c r="L2319" s="73"/>
      <c r="M2319" s="96" t="str">
        <f t="shared" si="36"/>
        <v/>
      </c>
    </row>
    <row r="2320" spans="1:13" x14ac:dyDescent="0.35">
      <c r="A2320" s="73">
        <v>10358</v>
      </c>
      <c r="B2320" s="73" t="s">
        <v>460</v>
      </c>
      <c r="C2320" s="73"/>
      <c r="D2320" s="73"/>
      <c r="E2320" s="73"/>
      <c r="F2320" s="73"/>
      <c r="G2320" s="73"/>
      <c r="H2320" s="73"/>
      <c r="I2320" s="73"/>
      <c r="J2320" s="73"/>
      <c r="K2320" s="73"/>
      <c r="L2320" s="73"/>
      <c r="M2320" s="96" t="str">
        <f t="shared" si="36"/>
        <v/>
      </c>
    </row>
    <row r="2321" spans="1:13" x14ac:dyDescent="0.35">
      <c r="A2321" s="73">
        <v>10359</v>
      </c>
      <c r="B2321" s="73"/>
      <c r="C2321" s="73"/>
      <c r="D2321" s="73"/>
      <c r="E2321" s="73"/>
      <c r="F2321" s="73"/>
      <c r="G2321" s="73"/>
      <c r="H2321" s="73"/>
      <c r="I2321" s="73"/>
      <c r="J2321" s="73"/>
      <c r="K2321" s="73"/>
      <c r="L2321" s="73"/>
      <c r="M2321" s="96" t="str">
        <f t="shared" si="36"/>
        <v/>
      </c>
    </row>
    <row r="2322" spans="1:13" x14ac:dyDescent="0.35">
      <c r="A2322" s="73">
        <v>10360</v>
      </c>
      <c r="B2322" s="73"/>
      <c r="C2322" s="73"/>
      <c r="D2322" s="73"/>
      <c r="E2322" s="73"/>
      <c r="F2322" s="73"/>
      <c r="G2322" s="73"/>
      <c r="H2322" s="73"/>
      <c r="I2322" s="73"/>
      <c r="J2322" s="73"/>
      <c r="K2322" s="73"/>
      <c r="L2322" s="73"/>
      <c r="M2322" s="96" t="str">
        <f t="shared" si="36"/>
        <v/>
      </c>
    </row>
    <row r="2323" spans="1:13" x14ac:dyDescent="0.35">
      <c r="A2323" s="73">
        <v>10361</v>
      </c>
      <c r="B2323" s="73"/>
      <c r="C2323" s="73"/>
      <c r="D2323" s="73"/>
      <c r="E2323" s="73"/>
      <c r="F2323" s="73"/>
      <c r="G2323" s="73"/>
      <c r="H2323" s="73"/>
      <c r="I2323" s="73"/>
      <c r="J2323" s="73"/>
      <c r="K2323" s="73"/>
      <c r="L2323" s="73"/>
      <c r="M2323" s="96" t="str">
        <f t="shared" si="36"/>
        <v/>
      </c>
    </row>
    <row r="2324" spans="1:13" x14ac:dyDescent="0.35">
      <c r="A2324" s="73">
        <v>10362</v>
      </c>
      <c r="B2324" s="73"/>
      <c r="C2324" s="73"/>
      <c r="D2324" s="73"/>
      <c r="E2324" s="73"/>
      <c r="F2324" s="73"/>
      <c r="G2324" s="73"/>
      <c r="H2324" s="73"/>
      <c r="I2324" s="73"/>
      <c r="J2324" s="73"/>
      <c r="K2324" s="73"/>
      <c r="L2324" s="73"/>
      <c r="M2324" s="96" t="str">
        <f t="shared" si="36"/>
        <v/>
      </c>
    </row>
    <row r="2325" spans="1:13" x14ac:dyDescent="0.35">
      <c r="A2325" s="73">
        <v>10363</v>
      </c>
      <c r="B2325" s="73" t="s">
        <v>461</v>
      </c>
      <c r="C2325" s="73"/>
      <c r="D2325" s="73"/>
      <c r="E2325" s="73"/>
      <c r="F2325" s="73"/>
      <c r="G2325" s="73"/>
      <c r="H2325" s="73"/>
      <c r="I2325" s="73"/>
      <c r="J2325" s="73"/>
      <c r="K2325" s="73"/>
      <c r="L2325" s="73"/>
      <c r="M2325" s="96" t="str">
        <f t="shared" si="36"/>
        <v/>
      </c>
    </row>
    <row r="2326" spans="1:13" x14ac:dyDescent="0.35">
      <c r="A2326" s="73">
        <v>10364</v>
      </c>
      <c r="B2326" s="73"/>
      <c r="C2326" s="73"/>
      <c r="D2326" s="73"/>
      <c r="E2326" s="73"/>
      <c r="F2326" s="73"/>
      <c r="G2326" s="73"/>
      <c r="H2326" s="73"/>
      <c r="I2326" s="73"/>
      <c r="J2326" s="73"/>
      <c r="K2326" s="73"/>
      <c r="L2326" s="73"/>
      <c r="M2326" s="96" t="str">
        <f t="shared" si="36"/>
        <v/>
      </c>
    </row>
    <row r="2327" spans="1:13" x14ac:dyDescent="0.35">
      <c r="A2327" s="73">
        <v>10365</v>
      </c>
      <c r="B2327" s="73"/>
      <c r="C2327" s="73"/>
      <c r="D2327" s="73"/>
      <c r="E2327" s="73"/>
      <c r="F2327" s="73"/>
      <c r="G2327" s="73"/>
      <c r="H2327" s="73"/>
      <c r="I2327" s="73"/>
      <c r="J2327" s="73"/>
      <c r="K2327" s="73"/>
      <c r="L2327" s="73"/>
      <c r="M2327" s="96" t="str">
        <f t="shared" si="36"/>
        <v/>
      </c>
    </row>
    <row r="2328" spans="1:13" x14ac:dyDescent="0.35">
      <c r="A2328" s="73">
        <v>10366</v>
      </c>
      <c r="B2328" s="73"/>
      <c r="C2328" s="73"/>
      <c r="D2328" s="73"/>
      <c r="E2328" s="73"/>
      <c r="F2328" s="73"/>
      <c r="G2328" s="73"/>
      <c r="H2328" s="73"/>
      <c r="I2328" s="73"/>
      <c r="J2328" s="73"/>
      <c r="K2328" s="73"/>
      <c r="L2328" s="73"/>
      <c r="M2328" s="96" t="str">
        <f t="shared" si="36"/>
        <v/>
      </c>
    </row>
    <row r="2329" spans="1:13" x14ac:dyDescent="0.35">
      <c r="A2329" s="73">
        <v>10367</v>
      </c>
      <c r="B2329" s="73" t="s">
        <v>462</v>
      </c>
      <c r="C2329" s="73"/>
      <c r="D2329" s="73"/>
      <c r="E2329" s="73"/>
      <c r="F2329" s="73"/>
      <c r="G2329" s="73"/>
      <c r="H2329" s="73"/>
      <c r="I2329" s="73"/>
      <c r="J2329" s="73"/>
      <c r="K2329" s="73"/>
      <c r="L2329" s="73"/>
      <c r="M2329" s="96" t="str">
        <f t="shared" si="36"/>
        <v/>
      </c>
    </row>
    <row r="2330" spans="1:13" x14ac:dyDescent="0.35">
      <c r="A2330" s="73">
        <v>10368</v>
      </c>
      <c r="B2330" s="73" t="s">
        <v>463</v>
      </c>
      <c r="C2330" s="73" t="s">
        <v>133</v>
      </c>
      <c r="D2330" s="73"/>
      <c r="E2330" s="73"/>
      <c r="F2330" s="73"/>
      <c r="G2330" s="73"/>
      <c r="H2330" s="73"/>
      <c r="I2330" s="73"/>
      <c r="J2330" s="73"/>
      <c r="K2330" s="73"/>
      <c r="L2330" s="73"/>
      <c r="M2330" s="96" t="str">
        <f t="shared" si="36"/>
        <v/>
      </c>
    </row>
    <row r="2331" spans="1:13" x14ac:dyDescent="0.35">
      <c r="A2331" s="73">
        <v>10369</v>
      </c>
      <c r="B2331" s="73" t="s">
        <v>464</v>
      </c>
      <c r="C2331" s="73" t="s">
        <v>133</v>
      </c>
      <c r="D2331" s="73" t="s">
        <v>18</v>
      </c>
      <c r="E2331" s="73"/>
      <c r="F2331" s="73"/>
      <c r="G2331" s="73"/>
      <c r="H2331" s="73" t="s">
        <v>18</v>
      </c>
      <c r="I2331" s="73"/>
      <c r="J2331" s="73"/>
      <c r="K2331" s="73" t="s">
        <v>93</v>
      </c>
      <c r="L2331" s="73" t="s">
        <v>130</v>
      </c>
      <c r="M2331" s="96" t="str">
        <f t="shared" si="36"/>
        <v>x</v>
      </c>
    </row>
    <row r="2332" spans="1:13" x14ac:dyDescent="0.35">
      <c r="A2332" s="73">
        <v>10370</v>
      </c>
      <c r="B2332" s="73" t="s">
        <v>465</v>
      </c>
      <c r="C2332" s="73"/>
      <c r="D2332" s="73"/>
      <c r="E2332" s="73"/>
      <c r="F2332" s="73"/>
      <c r="G2332" s="73"/>
      <c r="H2332" s="73"/>
      <c r="I2332" s="73"/>
      <c r="J2332" s="73"/>
      <c r="K2332" s="73"/>
      <c r="L2332" s="73"/>
      <c r="M2332" s="96" t="str">
        <f t="shared" si="36"/>
        <v/>
      </c>
    </row>
    <row r="2333" spans="1:13" x14ac:dyDescent="0.35">
      <c r="A2333" s="73">
        <v>10371</v>
      </c>
      <c r="B2333" s="73"/>
      <c r="C2333" s="73"/>
      <c r="D2333" s="73"/>
      <c r="E2333" s="73"/>
      <c r="F2333" s="73"/>
      <c r="G2333" s="73"/>
      <c r="H2333" s="73"/>
      <c r="I2333" s="73"/>
      <c r="J2333" s="73"/>
      <c r="K2333" s="73"/>
      <c r="L2333" s="73"/>
      <c r="M2333" s="96" t="str">
        <f t="shared" si="36"/>
        <v/>
      </c>
    </row>
    <row r="2334" spans="1:13" x14ac:dyDescent="0.35">
      <c r="A2334" s="73">
        <v>10372</v>
      </c>
      <c r="B2334" s="73"/>
      <c r="C2334" s="73"/>
      <c r="D2334" s="73"/>
      <c r="E2334" s="73"/>
      <c r="F2334" s="73"/>
      <c r="G2334" s="73"/>
      <c r="H2334" s="73"/>
      <c r="I2334" s="73"/>
      <c r="J2334" s="73"/>
      <c r="K2334" s="73"/>
      <c r="L2334" s="73"/>
      <c r="M2334" s="96" t="str">
        <f t="shared" si="36"/>
        <v/>
      </c>
    </row>
    <row r="2335" spans="1:13" x14ac:dyDescent="0.35">
      <c r="A2335" s="73">
        <v>10373</v>
      </c>
      <c r="B2335" s="73" t="s">
        <v>466</v>
      </c>
      <c r="C2335" s="73" t="s">
        <v>133</v>
      </c>
      <c r="D2335" s="73"/>
      <c r="E2335" s="73"/>
      <c r="F2335" s="73"/>
      <c r="G2335" s="73"/>
      <c r="H2335" s="73"/>
      <c r="I2335" s="73"/>
      <c r="J2335" s="73"/>
      <c r="K2335" s="73"/>
      <c r="L2335" s="73"/>
      <c r="M2335" s="96" t="str">
        <f t="shared" si="36"/>
        <v/>
      </c>
    </row>
    <row r="2336" spans="1:13" x14ac:dyDescent="0.35">
      <c r="A2336" s="73">
        <v>10374</v>
      </c>
      <c r="B2336" s="73"/>
      <c r="C2336" s="73"/>
      <c r="D2336" s="73"/>
      <c r="E2336" s="73"/>
      <c r="F2336" s="73"/>
      <c r="G2336" s="73"/>
      <c r="H2336" s="73"/>
      <c r="I2336" s="73"/>
      <c r="J2336" s="73"/>
      <c r="K2336" s="73"/>
      <c r="L2336" s="73"/>
      <c r="M2336" s="96" t="str">
        <f t="shared" si="36"/>
        <v/>
      </c>
    </row>
    <row r="2337" spans="1:13" x14ac:dyDescent="0.35">
      <c r="A2337" s="73">
        <v>10375</v>
      </c>
      <c r="B2337" s="73"/>
      <c r="C2337" s="73"/>
      <c r="D2337" s="73"/>
      <c r="E2337" s="73"/>
      <c r="F2337" s="73"/>
      <c r="G2337" s="73"/>
      <c r="H2337" s="73"/>
      <c r="I2337" s="73"/>
      <c r="J2337" s="73"/>
      <c r="K2337" s="73"/>
      <c r="L2337" s="73"/>
      <c r="M2337" s="96" t="str">
        <f t="shared" si="36"/>
        <v/>
      </c>
    </row>
    <row r="2338" spans="1:13" x14ac:dyDescent="0.35">
      <c r="A2338" s="73">
        <v>10376</v>
      </c>
      <c r="B2338" s="73" t="s">
        <v>467</v>
      </c>
      <c r="C2338" s="73" t="s">
        <v>752</v>
      </c>
      <c r="D2338" s="73"/>
      <c r="E2338" s="73"/>
      <c r="F2338" s="73"/>
      <c r="G2338" s="73" t="s">
        <v>18</v>
      </c>
      <c r="H2338" s="73" t="s">
        <v>18</v>
      </c>
      <c r="I2338" s="73"/>
      <c r="J2338" s="73"/>
      <c r="K2338" s="73" t="s">
        <v>73</v>
      </c>
      <c r="L2338" s="73"/>
      <c r="M2338" s="96" t="str">
        <f t="shared" si="36"/>
        <v>x</v>
      </c>
    </row>
    <row r="2339" spans="1:13" x14ac:dyDescent="0.35">
      <c r="A2339" s="73">
        <v>10377</v>
      </c>
      <c r="B2339" s="73" t="s">
        <v>468</v>
      </c>
      <c r="C2339" s="73" t="s">
        <v>133</v>
      </c>
      <c r="D2339" s="73" t="s">
        <v>18</v>
      </c>
      <c r="E2339" s="73"/>
      <c r="F2339" s="73"/>
      <c r="G2339" s="73"/>
      <c r="H2339" s="73" t="s">
        <v>18</v>
      </c>
      <c r="I2339" s="73"/>
      <c r="J2339" s="73"/>
      <c r="K2339" s="73" t="s">
        <v>93</v>
      </c>
      <c r="L2339" s="73" t="s">
        <v>137</v>
      </c>
      <c r="M2339" s="96" t="str">
        <f t="shared" si="36"/>
        <v>x</v>
      </c>
    </row>
    <row r="2340" spans="1:13" x14ac:dyDescent="0.35">
      <c r="A2340" s="73">
        <v>10378</v>
      </c>
      <c r="B2340" s="73"/>
      <c r="C2340" s="73"/>
      <c r="D2340" s="73"/>
      <c r="E2340" s="73"/>
      <c r="F2340" s="73"/>
      <c r="G2340" s="73"/>
      <c r="H2340" s="73"/>
      <c r="I2340" s="73"/>
      <c r="J2340" s="73"/>
      <c r="K2340" s="73"/>
      <c r="L2340" s="73"/>
      <c r="M2340" s="96" t="str">
        <f t="shared" si="36"/>
        <v/>
      </c>
    </row>
    <row r="2341" spans="1:13" x14ac:dyDescent="0.35">
      <c r="A2341" s="73">
        <v>10379</v>
      </c>
      <c r="B2341" s="73"/>
      <c r="C2341" s="73"/>
      <c r="D2341" s="73"/>
      <c r="E2341" s="73"/>
      <c r="F2341" s="73"/>
      <c r="G2341" s="73"/>
      <c r="H2341" s="73"/>
      <c r="I2341" s="73"/>
      <c r="J2341" s="73"/>
      <c r="K2341" s="73"/>
      <c r="L2341" s="73"/>
      <c r="M2341" s="96" t="str">
        <f t="shared" si="36"/>
        <v/>
      </c>
    </row>
    <row r="2342" spans="1:13" x14ac:dyDescent="0.35">
      <c r="A2342" s="73">
        <v>10380</v>
      </c>
      <c r="B2342" s="73"/>
      <c r="C2342" s="73"/>
      <c r="D2342" s="73"/>
      <c r="E2342" s="73"/>
      <c r="F2342" s="73"/>
      <c r="G2342" s="73"/>
      <c r="H2342" s="73"/>
      <c r="I2342" s="73"/>
      <c r="J2342" s="73"/>
      <c r="K2342" s="73"/>
      <c r="L2342" s="73"/>
      <c r="M2342" s="96" t="str">
        <f t="shared" si="36"/>
        <v/>
      </c>
    </row>
    <row r="2343" spans="1:13" x14ac:dyDescent="0.35">
      <c r="A2343" s="73">
        <v>10381</v>
      </c>
      <c r="B2343" s="73" t="s">
        <v>469</v>
      </c>
      <c r="C2343" s="73"/>
      <c r="D2343" s="73"/>
      <c r="E2343" s="73"/>
      <c r="F2343" s="73"/>
      <c r="G2343" s="73"/>
      <c r="H2343" s="73"/>
      <c r="I2343" s="73"/>
      <c r="J2343" s="73"/>
      <c r="K2343" s="73"/>
      <c r="L2343" s="73"/>
      <c r="M2343" s="96" t="str">
        <f t="shared" si="36"/>
        <v/>
      </c>
    </row>
    <row r="2344" spans="1:13" x14ac:dyDescent="0.35">
      <c r="A2344" s="73">
        <v>10382</v>
      </c>
      <c r="B2344" s="73"/>
      <c r="C2344" s="73"/>
      <c r="D2344" s="73"/>
      <c r="E2344" s="73"/>
      <c r="F2344" s="73"/>
      <c r="G2344" s="73"/>
      <c r="H2344" s="73"/>
      <c r="I2344" s="73"/>
      <c r="J2344" s="73"/>
      <c r="K2344" s="73"/>
      <c r="L2344" s="73"/>
      <c r="M2344" s="96" t="str">
        <f t="shared" si="36"/>
        <v/>
      </c>
    </row>
    <row r="2345" spans="1:13" x14ac:dyDescent="0.35">
      <c r="A2345" s="73">
        <v>10383</v>
      </c>
      <c r="B2345" s="73" t="s">
        <v>470</v>
      </c>
      <c r="C2345" s="73"/>
      <c r="D2345" s="73"/>
      <c r="E2345" s="73"/>
      <c r="F2345" s="73"/>
      <c r="G2345" s="73"/>
      <c r="H2345" s="73"/>
      <c r="I2345" s="73"/>
      <c r="J2345" s="73"/>
      <c r="K2345" s="73"/>
      <c r="L2345" s="73"/>
      <c r="M2345" s="96" t="str">
        <f t="shared" si="36"/>
        <v/>
      </c>
    </row>
    <row r="2346" spans="1:13" x14ac:dyDescent="0.35">
      <c r="A2346" s="73">
        <v>10384</v>
      </c>
      <c r="B2346" s="73" t="s">
        <v>471</v>
      </c>
      <c r="C2346" s="73" t="s">
        <v>133</v>
      </c>
      <c r="D2346" s="73" t="s">
        <v>18</v>
      </c>
      <c r="E2346" s="73"/>
      <c r="F2346" s="73"/>
      <c r="G2346" s="73"/>
      <c r="H2346" s="73" t="s">
        <v>18</v>
      </c>
      <c r="I2346" s="73"/>
      <c r="J2346" s="73"/>
      <c r="K2346" s="73" t="s">
        <v>1039</v>
      </c>
      <c r="L2346" s="73" t="s">
        <v>129</v>
      </c>
      <c r="M2346" s="96" t="str">
        <f t="shared" si="36"/>
        <v>x</v>
      </c>
    </row>
    <row r="2347" spans="1:13" x14ac:dyDescent="0.35">
      <c r="A2347" s="73">
        <v>10385</v>
      </c>
      <c r="B2347" s="73" t="s">
        <v>472</v>
      </c>
      <c r="C2347" s="73" t="s">
        <v>133</v>
      </c>
      <c r="D2347" s="73" t="s">
        <v>18</v>
      </c>
      <c r="E2347" s="73"/>
      <c r="F2347" s="73"/>
      <c r="G2347" s="73"/>
      <c r="H2347" s="73" t="s">
        <v>18</v>
      </c>
      <c r="I2347" s="73"/>
      <c r="J2347" s="73"/>
      <c r="K2347" s="73" t="s">
        <v>1039</v>
      </c>
      <c r="L2347" s="73" t="s">
        <v>132</v>
      </c>
      <c r="M2347" s="96" t="str">
        <f t="shared" si="36"/>
        <v>x</v>
      </c>
    </row>
    <row r="2348" spans="1:13" x14ac:dyDescent="0.35">
      <c r="A2348" s="73">
        <v>10386</v>
      </c>
      <c r="B2348" s="73"/>
      <c r="C2348" s="73"/>
      <c r="D2348" s="73"/>
      <c r="E2348" s="73"/>
      <c r="F2348" s="73"/>
      <c r="G2348" s="73"/>
      <c r="H2348" s="73"/>
      <c r="I2348" s="73"/>
      <c r="J2348" s="73"/>
      <c r="K2348" s="73"/>
      <c r="L2348" s="73"/>
      <c r="M2348" s="96" t="str">
        <f t="shared" si="36"/>
        <v/>
      </c>
    </row>
    <row r="2349" spans="1:13" x14ac:dyDescent="0.35">
      <c r="A2349" s="73">
        <v>10387</v>
      </c>
      <c r="B2349" s="73"/>
      <c r="C2349" s="73"/>
      <c r="D2349" s="73"/>
      <c r="E2349" s="73"/>
      <c r="F2349" s="73"/>
      <c r="G2349" s="73"/>
      <c r="H2349" s="73"/>
      <c r="I2349" s="73"/>
      <c r="J2349" s="73"/>
      <c r="K2349" s="73"/>
      <c r="L2349" s="73"/>
      <c r="M2349" s="96" t="str">
        <f t="shared" si="36"/>
        <v/>
      </c>
    </row>
    <row r="2350" spans="1:13" x14ac:dyDescent="0.35">
      <c r="A2350" s="73">
        <v>10388</v>
      </c>
      <c r="B2350" s="73"/>
      <c r="C2350" s="73"/>
      <c r="D2350" s="73"/>
      <c r="E2350" s="73"/>
      <c r="F2350" s="73"/>
      <c r="G2350" s="73"/>
      <c r="H2350" s="73"/>
      <c r="I2350" s="73"/>
      <c r="J2350" s="73"/>
      <c r="K2350" s="73"/>
      <c r="L2350" s="73"/>
      <c r="M2350" s="96" t="str">
        <f t="shared" si="36"/>
        <v/>
      </c>
    </row>
    <row r="2351" spans="1:13" x14ac:dyDescent="0.35">
      <c r="A2351" s="73">
        <v>10389</v>
      </c>
      <c r="B2351" s="73" t="s">
        <v>473</v>
      </c>
      <c r="C2351" s="73"/>
      <c r="D2351" s="73"/>
      <c r="E2351" s="73"/>
      <c r="F2351" s="73"/>
      <c r="G2351" s="73"/>
      <c r="H2351" s="73"/>
      <c r="I2351" s="73"/>
      <c r="J2351" s="73"/>
      <c r="K2351" s="73"/>
      <c r="L2351" s="73"/>
      <c r="M2351" s="96" t="str">
        <f t="shared" si="36"/>
        <v/>
      </c>
    </row>
    <row r="2352" spans="1:13" x14ac:dyDescent="0.35">
      <c r="A2352" s="73">
        <v>10390</v>
      </c>
      <c r="B2352" s="73" t="s">
        <v>474</v>
      </c>
      <c r="C2352" s="73"/>
      <c r="D2352" s="73"/>
      <c r="E2352" s="73"/>
      <c r="F2352" s="73"/>
      <c r="G2352" s="73"/>
      <c r="H2352" s="73"/>
      <c r="I2352" s="73"/>
      <c r="J2352" s="73"/>
      <c r="K2352" s="73"/>
      <c r="L2352" s="73"/>
      <c r="M2352" s="96" t="str">
        <f t="shared" si="36"/>
        <v/>
      </c>
    </row>
    <row r="2353" spans="1:13" x14ac:dyDescent="0.35">
      <c r="A2353" s="73">
        <v>10391</v>
      </c>
      <c r="B2353" s="73" t="s">
        <v>475</v>
      </c>
      <c r="C2353" s="73"/>
      <c r="D2353" s="73"/>
      <c r="E2353" s="73"/>
      <c r="F2353" s="73"/>
      <c r="G2353" s="73"/>
      <c r="H2353" s="73"/>
      <c r="I2353" s="73"/>
      <c r="J2353" s="73"/>
      <c r="K2353" s="73"/>
      <c r="L2353" s="73"/>
      <c r="M2353" s="96" t="str">
        <f t="shared" si="36"/>
        <v/>
      </c>
    </row>
    <row r="2354" spans="1:13" x14ac:dyDescent="0.35">
      <c r="A2354" s="73">
        <v>10392</v>
      </c>
      <c r="B2354" s="73"/>
      <c r="C2354" s="73"/>
      <c r="D2354" s="73"/>
      <c r="E2354" s="73"/>
      <c r="F2354" s="73"/>
      <c r="G2354" s="73"/>
      <c r="H2354" s="73"/>
      <c r="I2354" s="73"/>
      <c r="J2354" s="73"/>
      <c r="K2354" s="73"/>
      <c r="L2354" s="73"/>
      <c r="M2354" s="96" t="str">
        <f t="shared" si="36"/>
        <v/>
      </c>
    </row>
    <row r="2355" spans="1:13" x14ac:dyDescent="0.35">
      <c r="A2355" s="73">
        <v>10393</v>
      </c>
      <c r="B2355" s="73" t="s">
        <v>476</v>
      </c>
      <c r="C2355" s="73" t="s">
        <v>133</v>
      </c>
      <c r="D2355" s="73" t="s">
        <v>18</v>
      </c>
      <c r="E2355" s="73" t="s">
        <v>18</v>
      </c>
      <c r="F2355" s="73"/>
      <c r="G2355" s="73"/>
      <c r="H2355" s="73" t="s">
        <v>18</v>
      </c>
      <c r="I2355" s="73"/>
      <c r="J2355" s="73"/>
      <c r="K2355" s="73" t="s">
        <v>78</v>
      </c>
      <c r="L2355" s="73" t="s">
        <v>132</v>
      </c>
      <c r="M2355" s="96" t="str">
        <f t="shared" si="36"/>
        <v>x</v>
      </c>
    </row>
    <row r="2356" spans="1:13" x14ac:dyDescent="0.35">
      <c r="A2356" s="73">
        <v>10394</v>
      </c>
      <c r="B2356" s="73" t="s">
        <v>477</v>
      </c>
      <c r="C2356" s="73"/>
      <c r="D2356" s="73"/>
      <c r="E2356" s="73"/>
      <c r="F2356" s="73"/>
      <c r="G2356" s="73"/>
      <c r="H2356" s="73"/>
      <c r="I2356" s="73"/>
      <c r="J2356" s="73"/>
      <c r="K2356" s="73"/>
      <c r="L2356" s="73"/>
      <c r="M2356" s="96" t="str">
        <f t="shared" si="36"/>
        <v/>
      </c>
    </row>
    <row r="2357" spans="1:13" x14ac:dyDescent="0.35">
      <c r="A2357" s="73">
        <v>10395</v>
      </c>
      <c r="B2357" s="73"/>
      <c r="C2357" s="73"/>
      <c r="D2357" s="73"/>
      <c r="E2357" s="73"/>
      <c r="F2357" s="73"/>
      <c r="G2357" s="73"/>
      <c r="H2357" s="73"/>
      <c r="I2357" s="73"/>
      <c r="J2357" s="73"/>
      <c r="K2357" s="73"/>
      <c r="L2357" s="73"/>
      <c r="M2357" s="96" t="str">
        <f t="shared" si="36"/>
        <v/>
      </c>
    </row>
    <row r="2358" spans="1:13" x14ac:dyDescent="0.35">
      <c r="A2358" s="73">
        <v>10396</v>
      </c>
      <c r="B2358" s="73"/>
      <c r="C2358" s="73"/>
      <c r="D2358" s="73"/>
      <c r="E2358" s="73"/>
      <c r="F2358" s="73"/>
      <c r="G2358" s="73"/>
      <c r="H2358" s="73"/>
      <c r="I2358" s="73"/>
      <c r="J2358" s="73"/>
      <c r="K2358" s="73"/>
      <c r="L2358" s="73"/>
      <c r="M2358" s="96" t="str">
        <f t="shared" si="36"/>
        <v/>
      </c>
    </row>
    <row r="2359" spans="1:13" x14ac:dyDescent="0.35">
      <c r="A2359" s="73">
        <v>10397</v>
      </c>
      <c r="B2359" s="73"/>
      <c r="C2359" s="73"/>
      <c r="D2359" s="73"/>
      <c r="E2359" s="73"/>
      <c r="F2359" s="73"/>
      <c r="G2359" s="73"/>
      <c r="H2359" s="73"/>
      <c r="I2359" s="73"/>
      <c r="J2359" s="73"/>
      <c r="K2359" s="73"/>
      <c r="L2359" s="73"/>
      <c r="M2359" s="96" t="str">
        <f t="shared" si="36"/>
        <v/>
      </c>
    </row>
    <row r="2360" spans="1:13" x14ac:dyDescent="0.35">
      <c r="A2360" s="73">
        <v>10398</v>
      </c>
      <c r="B2360" s="73" t="s">
        <v>478</v>
      </c>
      <c r="C2360" s="73" t="s">
        <v>752</v>
      </c>
      <c r="D2360" s="73" t="s">
        <v>18</v>
      </c>
      <c r="E2360" s="73"/>
      <c r="F2360" s="73"/>
      <c r="G2360" s="73"/>
      <c r="H2360" s="73" t="s">
        <v>18</v>
      </c>
      <c r="I2360" s="73"/>
      <c r="J2360" s="73"/>
      <c r="K2360" s="73" t="s">
        <v>92</v>
      </c>
      <c r="L2360" s="73" t="s">
        <v>132</v>
      </c>
      <c r="M2360" s="96" t="str">
        <f t="shared" si="36"/>
        <v>x</v>
      </c>
    </row>
    <row r="2361" spans="1:13" x14ac:dyDescent="0.35">
      <c r="A2361" s="73">
        <v>10399</v>
      </c>
      <c r="B2361" s="73"/>
      <c r="C2361" s="73"/>
      <c r="D2361" s="73"/>
      <c r="E2361" s="73"/>
      <c r="F2361" s="73"/>
      <c r="G2361" s="73"/>
      <c r="H2361" s="73"/>
      <c r="I2361" s="73"/>
      <c r="J2361" s="73"/>
      <c r="K2361" s="73"/>
      <c r="L2361" s="73"/>
      <c r="M2361" s="96" t="str">
        <f t="shared" si="36"/>
        <v/>
      </c>
    </row>
    <row r="2362" spans="1:13" x14ac:dyDescent="0.35">
      <c r="A2362" s="73">
        <v>10400</v>
      </c>
      <c r="B2362" s="73" t="s">
        <v>479</v>
      </c>
      <c r="C2362" s="73"/>
      <c r="D2362" s="73"/>
      <c r="E2362" s="73"/>
      <c r="F2362" s="73"/>
      <c r="G2362" s="73"/>
      <c r="H2362" s="73"/>
      <c r="I2362" s="73"/>
      <c r="J2362" s="73"/>
      <c r="K2362" s="73"/>
      <c r="L2362" s="73"/>
      <c r="M2362" s="96" t="str">
        <f t="shared" si="36"/>
        <v/>
      </c>
    </row>
    <row r="2363" spans="1:13" x14ac:dyDescent="0.35">
      <c r="A2363" s="73">
        <v>10401</v>
      </c>
      <c r="B2363" s="73"/>
      <c r="C2363" s="73"/>
      <c r="D2363" s="73"/>
      <c r="E2363" s="73"/>
      <c r="F2363" s="73"/>
      <c r="G2363" s="73"/>
      <c r="H2363" s="73"/>
      <c r="I2363" s="73"/>
      <c r="J2363" s="73"/>
      <c r="K2363" s="73"/>
      <c r="L2363" s="73"/>
      <c r="M2363" s="96" t="str">
        <f t="shared" si="36"/>
        <v/>
      </c>
    </row>
    <row r="2364" spans="1:13" x14ac:dyDescent="0.35">
      <c r="A2364" s="73">
        <v>10402</v>
      </c>
      <c r="B2364" s="73" t="s">
        <v>480</v>
      </c>
      <c r="C2364" s="73" t="s">
        <v>752</v>
      </c>
      <c r="D2364" s="73" t="s">
        <v>18</v>
      </c>
      <c r="E2364" s="73"/>
      <c r="F2364" s="73"/>
      <c r="G2364" s="73"/>
      <c r="H2364" s="73" t="s">
        <v>18</v>
      </c>
      <c r="I2364" s="73"/>
      <c r="J2364" s="73"/>
      <c r="K2364" s="73" t="s">
        <v>92</v>
      </c>
      <c r="L2364" s="73" t="s">
        <v>129</v>
      </c>
      <c r="M2364" s="96" t="str">
        <f t="shared" si="36"/>
        <v>x</v>
      </c>
    </row>
    <row r="2365" spans="1:13" x14ac:dyDescent="0.35">
      <c r="A2365" s="73">
        <v>10403</v>
      </c>
      <c r="B2365" s="73" t="s">
        <v>481</v>
      </c>
      <c r="C2365" s="73"/>
      <c r="D2365" s="73"/>
      <c r="E2365" s="73"/>
      <c r="F2365" s="73"/>
      <c r="G2365" s="73"/>
      <c r="H2365" s="73"/>
      <c r="I2365" s="73"/>
      <c r="J2365" s="73"/>
      <c r="K2365" s="73"/>
      <c r="L2365" s="73"/>
      <c r="M2365" s="96" t="str">
        <f t="shared" si="36"/>
        <v/>
      </c>
    </row>
    <row r="2366" spans="1:13" x14ac:dyDescent="0.35">
      <c r="A2366" s="73">
        <v>10404</v>
      </c>
      <c r="B2366" s="73"/>
      <c r="C2366" s="73"/>
      <c r="D2366" s="73"/>
      <c r="E2366" s="73"/>
      <c r="F2366" s="73"/>
      <c r="G2366" s="73"/>
      <c r="H2366" s="73"/>
      <c r="I2366" s="73"/>
      <c r="J2366" s="73"/>
      <c r="K2366" s="73"/>
      <c r="L2366" s="73"/>
      <c r="M2366" s="96" t="str">
        <f t="shared" si="36"/>
        <v/>
      </c>
    </row>
    <row r="2367" spans="1:13" x14ac:dyDescent="0.35">
      <c r="A2367" s="73">
        <v>10405</v>
      </c>
      <c r="B2367" s="73"/>
      <c r="C2367" s="73"/>
      <c r="D2367" s="73"/>
      <c r="E2367" s="73"/>
      <c r="F2367" s="73"/>
      <c r="G2367" s="73"/>
      <c r="H2367" s="73"/>
      <c r="I2367" s="73"/>
      <c r="J2367" s="73"/>
      <c r="K2367" s="73"/>
      <c r="L2367" s="73"/>
      <c r="M2367" s="96" t="str">
        <f t="shared" si="36"/>
        <v/>
      </c>
    </row>
    <row r="2368" spans="1:13" x14ac:dyDescent="0.35">
      <c r="A2368" s="73">
        <v>10406</v>
      </c>
      <c r="B2368" s="73"/>
      <c r="C2368" s="73"/>
      <c r="D2368" s="73"/>
      <c r="E2368" s="73"/>
      <c r="F2368" s="73"/>
      <c r="G2368" s="73"/>
      <c r="H2368" s="73"/>
      <c r="I2368" s="73"/>
      <c r="J2368" s="73"/>
      <c r="K2368" s="73"/>
      <c r="L2368" s="73"/>
      <c r="M2368" s="96" t="str">
        <f t="shared" si="36"/>
        <v/>
      </c>
    </row>
    <row r="2369" spans="1:13" x14ac:dyDescent="0.35">
      <c r="A2369" s="73">
        <v>10407</v>
      </c>
      <c r="B2369" s="73"/>
      <c r="C2369" s="73"/>
      <c r="D2369" s="73"/>
      <c r="E2369" s="73"/>
      <c r="F2369" s="73"/>
      <c r="G2369" s="73"/>
      <c r="H2369" s="73"/>
      <c r="I2369" s="73"/>
      <c r="J2369" s="73"/>
      <c r="K2369" s="73"/>
      <c r="L2369" s="73"/>
      <c r="M2369" s="96" t="str">
        <f t="shared" si="36"/>
        <v/>
      </c>
    </row>
    <row r="2370" spans="1:13" x14ac:dyDescent="0.35">
      <c r="A2370" s="73">
        <v>10408</v>
      </c>
      <c r="B2370" s="73"/>
      <c r="C2370" s="73"/>
      <c r="D2370" s="73"/>
      <c r="E2370" s="73"/>
      <c r="F2370" s="73"/>
      <c r="G2370" s="73"/>
      <c r="H2370" s="73"/>
      <c r="I2370" s="73"/>
      <c r="J2370" s="73"/>
      <c r="K2370" s="73"/>
      <c r="L2370" s="73"/>
      <c r="M2370" s="96" t="str">
        <f t="shared" ref="M2370:M2433" si="37">IF(COUNTA($D2370:$J2370)&gt;0,"x","")</f>
        <v/>
      </c>
    </row>
    <row r="2371" spans="1:13" x14ac:dyDescent="0.35">
      <c r="A2371" s="73">
        <v>10409</v>
      </c>
      <c r="B2371" s="73" t="s">
        <v>482</v>
      </c>
      <c r="C2371" s="73"/>
      <c r="D2371" s="73"/>
      <c r="E2371" s="73"/>
      <c r="F2371" s="73"/>
      <c r="G2371" s="73"/>
      <c r="H2371" s="73"/>
      <c r="I2371" s="73"/>
      <c r="J2371" s="73"/>
      <c r="K2371" s="73"/>
      <c r="L2371" s="73"/>
      <c r="M2371" s="96" t="str">
        <f t="shared" si="37"/>
        <v/>
      </c>
    </row>
    <row r="2372" spans="1:13" x14ac:dyDescent="0.35">
      <c r="A2372" s="73">
        <v>10410</v>
      </c>
      <c r="B2372" s="73"/>
      <c r="C2372" s="73"/>
      <c r="D2372" s="73"/>
      <c r="E2372" s="73"/>
      <c r="F2372" s="73"/>
      <c r="G2372" s="73"/>
      <c r="H2372" s="73"/>
      <c r="I2372" s="73"/>
      <c r="J2372" s="73"/>
      <c r="K2372" s="73"/>
      <c r="L2372" s="73"/>
      <c r="M2372" s="96" t="str">
        <f t="shared" si="37"/>
        <v/>
      </c>
    </row>
    <row r="2373" spans="1:13" x14ac:dyDescent="0.35">
      <c r="A2373" s="73">
        <v>10411</v>
      </c>
      <c r="B2373" s="73"/>
      <c r="C2373" s="73"/>
      <c r="D2373" s="73"/>
      <c r="E2373" s="73"/>
      <c r="F2373" s="73"/>
      <c r="G2373" s="73"/>
      <c r="H2373" s="73"/>
      <c r="I2373" s="73"/>
      <c r="J2373" s="73"/>
      <c r="K2373" s="73"/>
      <c r="L2373" s="73"/>
      <c r="M2373" s="96" t="str">
        <f t="shared" si="37"/>
        <v/>
      </c>
    </row>
    <row r="2374" spans="1:13" x14ac:dyDescent="0.35">
      <c r="A2374" s="73">
        <v>10412</v>
      </c>
      <c r="B2374" s="73" t="s">
        <v>483</v>
      </c>
      <c r="C2374" s="73"/>
      <c r="D2374" s="73"/>
      <c r="E2374" s="73"/>
      <c r="F2374" s="73"/>
      <c r="G2374" s="73"/>
      <c r="H2374" s="73"/>
      <c r="I2374" s="73"/>
      <c r="J2374" s="73"/>
      <c r="K2374" s="73"/>
      <c r="L2374" s="73"/>
      <c r="M2374" s="96" t="str">
        <f t="shared" si="37"/>
        <v/>
      </c>
    </row>
    <row r="2375" spans="1:13" x14ac:dyDescent="0.35">
      <c r="A2375" s="73">
        <v>10413</v>
      </c>
      <c r="B2375" s="73"/>
      <c r="C2375" s="73"/>
      <c r="D2375" s="73"/>
      <c r="E2375" s="73"/>
      <c r="F2375" s="73"/>
      <c r="G2375" s="73"/>
      <c r="H2375" s="73"/>
      <c r="I2375" s="73"/>
      <c r="J2375" s="73"/>
      <c r="K2375" s="73"/>
      <c r="L2375" s="73"/>
      <c r="M2375" s="96" t="str">
        <f t="shared" si="37"/>
        <v/>
      </c>
    </row>
    <row r="2376" spans="1:13" x14ac:dyDescent="0.35">
      <c r="A2376" s="73">
        <v>10414</v>
      </c>
      <c r="B2376" s="73"/>
      <c r="C2376" s="73"/>
      <c r="D2376" s="73"/>
      <c r="E2376" s="73"/>
      <c r="F2376" s="73"/>
      <c r="G2376" s="73"/>
      <c r="H2376" s="73"/>
      <c r="I2376" s="73"/>
      <c r="J2376" s="73"/>
      <c r="K2376" s="73"/>
      <c r="L2376" s="73"/>
      <c r="M2376" s="96" t="str">
        <f t="shared" si="37"/>
        <v/>
      </c>
    </row>
    <row r="2377" spans="1:13" x14ac:dyDescent="0.35">
      <c r="A2377" s="73">
        <v>10415</v>
      </c>
      <c r="B2377" s="73" t="s">
        <v>484</v>
      </c>
      <c r="C2377" s="73" t="s">
        <v>752</v>
      </c>
      <c r="D2377" s="73"/>
      <c r="E2377" s="73"/>
      <c r="F2377" s="73"/>
      <c r="G2377" s="73"/>
      <c r="H2377" s="73"/>
      <c r="I2377" s="73"/>
      <c r="J2377" s="73"/>
      <c r="K2377" s="73"/>
      <c r="L2377" s="73"/>
      <c r="M2377" s="96" t="str">
        <f t="shared" si="37"/>
        <v/>
      </c>
    </row>
    <row r="2378" spans="1:13" x14ac:dyDescent="0.35">
      <c r="A2378" s="73">
        <v>10416</v>
      </c>
      <c r="B2378" s="73"/>
      <c r="C2378" s="73"/>
      <c r="D2378" s="73"/>
      <c r="E2378" s="73"/>
      <c r="F2378" s="73"/>
      <c r="G2378" s="73"/>
      <c r="H2378" s="73"/>
      <c r="I2378" s="73"/>
      <c r="J2378" s="73"/>
      <c r="K2378" s="73"/>
      <c r="L2378" s="73"/>
      <c r="M2378" s="96" t="str">
        <f t="shared" si="37"/>
        <v/>
      </c>
    </row>
    <row r="2379" spans="1:13" x14ac:dyDescent="0.35">
      <c r="A2379" s="73">
        <v>10417</v>
      </c>
      <c r="B2379" s="73" t="s">
        <v>485</v>
      </c>
      <c r="C2379" s="73" t="s">
        <v>133</v>
      </c>
      <c r="D2379" s="73" t="s">
        <v>18</v>
      </c>
      <c r="E2379" s="73"/>
      <c r="F2379" s="73"/>
      <c r="G2379" s="73" t="s">
        <v>18</v>
      </c>
      <c r="H2379" s="73" t="s">
        <v>18</v>
      </c>
      <c r="I2379" s="73" t="s">
        <v>18</v>
      </c>
      <c r="J2379" s="73" t="s">
        <v>18</v>
      </c>
      <c r="K2379" s="73" t="s">
        <v>93</v>
      </c>
      <c r="L2379" s="73" t="s">
        <v>135</v>
      </c>
      <c r="M2379" s="96" t="str">
        <f t="shared" si="37"/>
        <v>x</v>
      </c>
    </row>
    <row r="2380" spans="1:13" x14ac:dyDescent="0.35">
      <c r="A2380" s="73">
        <v>10418</v>
      </c>
      <c r="B2380" s="73" t="s">
        <v>486</v>
      </c>
      <c r="C2380" s="73"/>
      <c r="D2380" s="73"/>
      <c r="E2380" s="73"/>
      <c r="F2380" s="73"/>
      <c r="G2380" s="73"/>
      <c r="H2380" s="73"/>
      <c r="I2380" s="73"/>
      <c r="J2380" s="73"/>
      <c r="K2380" s="73"/>
      <c r="L2380" s="73"/>
      <c r="M2380" s="96" t="str">
        <f t="shared" si="37"/>
        <v/>
      </c>
    </row>
    <row r="2381" spans="1:13" x14ac:dyDescent="0.35">
      <c r="A2381" s="73">
        <v>10419</v>
      </c>
      <c r="B2381" s="73"/>
      <c r="C2381" s="73"/>
      <c r="D2381" s="73"/>
      <c r="E2381" s="73"/>
      <c r="F2381" s="73"/>
      <c r="G2381" s="73"/>
      <c r="H2381" s="73"/>
      <c r="I2381" s="73"/>
      <c r="J2381" s="73"/>
      <c r="K2381" s="73"/>
      <c r="L2381" s="73"/>
      <c r="M2381" s="96" t="str">
        <f t="shared" si="37"/>
        <v/>
      </c>
    </row>
    <row r="2382" spans="1:13" x14ac:dyDescent="0.35">
      <c r="A2382" s="73">
        <v>10420</v>
      </c>
      <c r="B2382" s="73"/>
      <c r="C2382" s="73"/>
      <c r="D2382" s="73"/>
      <c r="E2382" s="73"/>
      <c r="F2382" s="73"/>
      <c r="G2382" s="73"/>
      <c r="H2382" s="73"/>
      <c r="I2382" s="73"/>
      <c r="J2382" s="73"/>
      <c r="K2382" s="73"/>
      <c r="L2382" s="73"/>
      <c r="M2382" s="96" t="str">
        <f t="shared" si="37"/>
        <v/>
      </c>
    </row>
    <row r="2383" spans="1:13" x14ac:dyDescent="0.35">
      <c r="A2383" s="73">
        <v>10421</v>
      </c>
      <c r="B2383" s="73" t="s">
        <v>487</v>
      </c>
      <c r="C2383" s="73" t="s">
        <v>752</v>
      </c>
      <c r="D2383" s="73" t="s">
        <v>18</v>
      </c>
      <c r="E2383" s="73" t="s">
        <v>18</v>
      </c>
      <c r="F2383" s="73"/>
      <c r="G2383" s="73"/>
      <c r="H2383" s="73" t="s">
        <v>18</v>
      </c>
      <c r="I2383" s="73"/>
      <c r="J2383" s="73"/>
      <c r="K2383" s="73" t="s">
        <v>92</v>
      </c>
      <c r="L2383" s="73" t="s">
        <v>129</v>
      </c>
      <c r="M2383" s="96" t="str">
        <f t="shared" si="37"/>
        <v>x</v>
      </c>
    </row>
    <row r="2384" spans="1:13" x14ac:dyDescent="0.35">
      <c r="A2384" s="73">
        <v>10422</v>
      </c>
      <c r="B2384" s="73" t="s">
        <v>488</v>
      </c>
      <c r="C2384" s="73"/>
      <c r="D2384" s="73"/>
      <c r="E2384" s="73"/>
      <c r="F2384" s="73"/>
      <c r="G2384" s="73"/>
      <c r="H2384" s="73"/>
      <c r="I2384" s="73"/>
      <c r="J2384" s="73"/>
      <c r="K2384" s="73"/>
      <c r="L2384" s="73"/>
      <c r="M2384" s="96" t="str">
        <f t="shared" si="37"/>
        <v/>
      </c>
    </row>
    <row r="2385" spans="1:13" x14ac:dyDescent="0.35">
      <c r="A2385" s="73">
        <v>10423</v>
      </c>
      <c r="B2385" s="73" t="s">
        <v>489</v>
      </c>
      <c r="C2385" s="73" t="s">
        <v>133</v>
      </c>
      <c r="D2385" s="73"/>
      <c r="E2385" s="73"/>
      <c r="F2385" s="73"/>
      <c r="G2385" s="73"/>
      <c r="H2385" s="73"/>
      <c r="I2385" s="73"/>
      <c r="J2385" s="73"/>
      <c r="K2385" s="73"/>
      <c r="L2385" s="73"/>
      <c r="M2385" s="96" t="str">
        <f t="shared" si="37"/>
        <v/>
      </c>
    </row>
    <row r="2386" spans="1:13" x14ac:dyDescent="0.35">
      <c r="A2386" s="73">
        <v>10424</v>
      </c>
      <c r="B2386" s="73" t="s">
        <v>490</v>
      </c>
      <c r="C2386" s="73"/>
      <c r="D2386" s="73"/>
      <c r="E2386" s="73"/>
      <c r="F2386" s="73"/>
      <c r="G2386" s="73"/>
      <c r="H2386" s="73"/>
      <c r="I2386" s="73"/>
      <c r="J2386" s="73"/>
      <c r="K2386" s="73"/>
      <c r="L2386" s="73"/>
      <c r="M2386" s="96" t="str">
        <f t="shared" si="37"/>
        <v/>
      </c>
    </row>
    <row r="2387" spans="1:13" x14ac:dyDescent="0.35">
      <c r="A2387" s="73">
        <v>10425</v>
      </c>
      <c r="B2387" s="73" t="s">
        <v>491</v>
      </c>
      <c r="C2387" s="73"/>
      <c r="D2387" s="73"/>
      <c r="E2387" s="73"/>
      <c r="F2387" s="73"/>
      <c r="G2387" s="73"/>
      <c r="H2387" s="73"/>
      <c r="I2387" s="73"/>
      <c r="J2387" s="73"/>
      <c r="K2387" s="73"/>
      <c r="L2387" s="73"/>
      <c r="M2387" s="96" t="str">
        <f t="shared" si="37"/>
        <v/>
      </c>
    </row>
    <row r="2388" spans="1:13" x14ac:dyDescent="0.35">
      <c r="A2388" s="73">
        <v>10426</v>
      </c>
      <c r="B2388" s="73" t="s">
        <v>492</v>
      </c>
      <c r="C2388" s="73"/>
      <c r="D2388" s="73"/>
      <c r="E2388" s="73"/>
      <c r="F2388" s="73"/>
      <c r="G2388" s="73"/>
      <c r="H2388" s="73"/>
      <c r="I2388" s="73"/>
      <c r="J2388" s="73"/>
      <c r="K2388" s="73"/>
      <c r="L2388" s="73"/>
      <c r="M2388" s="96" t="str">
        <f t="shared" si="37"/>
        <v/>
      </c>
    </row>
    <row r="2389" spans="1:13" x14ac:dyDescent="0.35">
      <c r="A2389" s="73">
        <v>10427</v>
      </c>
      <c r="B2389" s="73" t="s">
        <v>493</v>
      </c>
      <c r="C2389" s="73" t="s">
        <v>133</v>
      </c>
      <c r="D2389" s="73"/>
      <c r="E2389" s="73"/>
      <c r="F2389" s="73"/>
      <c r="G2389" s="73"/>
      <c r="H2389" s="73"/>
      <c r="I2389" s="73"/>
      <c r="J2389" s="73"/>
      <c r="K2389" s="73"/>
      <c r="L2389" s="73"/>
      <c r="M2389" s="96" t="str">
        <f t="shared" si="37"/>
        <v/>
      </c>
    </row>
    <row r="2390" spans="1:13" x14ac:dyDescent="0.35">
      <c r="A2390" s="73">
        <v>10428</v>
      </c>
      <c r="B2390" s="73"/>
      <c r="C2390" s="73"/>
      <c r="D2390" s="73"/>
      <c r="E2390" s="73"/>
      <c r="F2390" s="73"/>
      <c r="G2390" s="73"/>
      <c r="H2390" s="73"/>
      <c r="I2390" s="73"/>
      <c r="J2390" s="73"/>
      <c r="K2390" s="73"/>
      <c r="L2390" s="73"/>
      <c r="M2390" s="96" t="str">
        <f t="shared" si="37"/>
        <v/>
      </c>
    </row>
    <row r="2391" spans="1:13" x14ac:dyDescent="0.35">
      <c r="A2391" s="73">
        <v>10429</v>
      </c>
      <c r="B2391" s="73"/>
      <c r="C2391" s="73"/>
      <c r="D2391" s="73"/>
      <c r="E2391" s="73"/>
      <c r="F2391" s="73"/>
      <c r="G2391" s="73"/>
      <c r="H2391" s="73"/>
      <c r="I2391" s="73"/>
      <c r="J2391" s="73"/>
      <c r="K2391" s="73"/>
      <c r="L2391" s="73"/>
      <c r="M2391" s="96" t="str">
        <f t="shared" si="37"/>
        <v/>
      </c>
    </row>
    <row r="2392" spans="1:13" x14ac:dyDescent="0.35">
      <c r="A2392" s="73">
        <v>10430</v>
      </c>
      <c r="B2392" s="73"/>
      <c r="C2392" s="73"/>
      <c r="D2392" s="73"/>
      <c r="E2392" s="73"/>
      <c r="F2392" s="73"/>
      <c r="G2392" s="73"/>
      <c r="H2392" s="73"/>
      <c r="I2392" s="73"/>
      <c r="J2392" s="73"/>
      <c r="K2392" s="73"/>
      <c r="L2392" s="73"/>
      <c r="M2392" s="96" t="str">
        <f t="shared" si="37"/>
        <v/>
      </c>
    </row>
    <row r="2393" spans="1:13" x14ac:dyDescent="0.35">
      <c r="A2393" s="73">
        <v>10431</v>
      </c>
      <c r="B2393" s="73"/>
      <c r="C2393" s="73"/>
      <c r="D2393" s="73"/>
      <c r="E2393" s="73"/>
      <c r="F2393" s="73"/>
      <c r="G2393" s="73"/>
      <c r="H2393" s="73"/>
      <c r="I2393" s="73"/>
      <c r="J2393" s="73"/>
      <c r="K2393" s="73"/>
      <c r="L2393" s="73"/>
      <c r="M2393" s="96" t="str">
        <f t="shared" si="37"/>
        <v/>
      </c>
    </row>
    <row r="2394" spans="1:13" x14ac:dyDescent="0.35">
      <c r="A2394" s="73">
        <v>10432</v>
      </c>
      <c r="B2394" s="73"/>
      <c r="C2394" s="73"/>
      <c r="D2394" s="73"/>
      <c r="E2394" s="73"/>
      <c r="F2394" s="73"/>
      <c r="G2394" s="73"/>
      <c r="H2394" s="73"/>
      <c r="I2394" s="73"/>
      <c r="J2394" s="73"/>
      <c r="K2394" s="73"/>
      <c r="L2394" s="73"/>
      <c r="M2394" s="96" t="str">
        <f t="shared" si="37"/>
        <v/>
      </c>
    </row>
    <row r="2395" spans="1:13" x14ac:dyDescent="0.35">
      <c r="A2395" s="73">
        <v>10433</v>
      </c>
      <c r="B2395" s="73"/>
      <c r="C2395" s="73"/>
      <c r="D2395" s="73"/>
      <c r="E2395" s="73"/>
      <c r="F2395" s="73"/>
      <c r="G2395" s="73"/>
      <c r="H2395" s="73"/>
      <c r="I2395" s="73"/>
      <c r="J2395" s="73"/>
      <c r="K2395" s="73"/>
      <c r="L2395" s="73"/>
      <c r="M2395" s="96" t="str">
        <f t="shared" si="37"/>
        <v/>
      </c>
    </row>
    <row r="2396" spans="1:13" x14ac:dyDescent="0.35">
      <c r="A2396" s="73">
        <v>10434</v>
      </c>
      <c r="B2396" s="73"/>
      <c r="C2396" s="73"/>
      <c r="D2396" s="73"/>
      <c r="E2396" s="73"/>
      <c r="F2396" s="73"/>
      <c r="G2396" s="73"/>
      <c r="H2396" s="73"/>
      <c r="I2396" s="73"/>
      <c r="J2396" s="73"/>
      <c r="K2396" s="73"/>
      <c r="L2396" s="73"/>
      <c r="M2396" s="96" t="str">
        <f t="shared" si="37"/>
        <v/>
      </c>
    </row>
    <row r="2397" spans="1:13" x14ac:dyDescent="0.35">
      <c r="A2397" s="73">
        <v>10435</v>
      </c>
      <c r="B2397" s="73"/>
      <c r="C2397" s="73"/>
      <c r="D2397" s="73"/>
      <c r="E2397" s="73"/>
      <c r="F2397" s="73"/>
      <c r="G2397" s="73"/>
      <c r="H2397" s="73"/>
      <c r="I2397" s="73"/>
      <c r="J2397" s="73"/>
      <c r="K2397" s="73"/>
      <c r="L2397" s="73"/>
      <c r="M2397" s="96" t="str">
        <f t="shared" si="37"/>
        <v/>
      </c>
    </row>
    <row r="2398" spans="1:13" x14ac:dyDescent="0.35">
      <c r="A2398" s="73">
        <v>10436</v>
      </c>
      <c r="B2398" s="73"/>
      <c r="C2398" s="73"/>
      <c r="D2398" s="73"/>
      <c r="E2398" s="73"/>
      <c r="F2398" s="73"/>
      <c r="G2398" s="73"/>
      <c r="H2398" s="73"/>
      <c r="I2398" s="73"/>
      <c r="J2398" s="73"/>
      <c r="K2398" s="73"/>
      <c r="L2398" s="73"/>
      <c r="M2398" s="96" t="str">
        <f t="shared" si="37"/>
        <v/>
      </c>
    </row>
    <row r="2399" spans="1:13" x14ac:dyDescent="0.35">
      <c r="A2399" s="73">
        <v>10437</v>
      </c>
      <c r="B2399" s="73"/>
      <c r="C2399" s="73"/>
      <c r="D2399" s="73"/>
      <c r="E2399" s="73"/>
      <c r="F2399" s="73"/>
      <c r="G2399" s="73"/>
      <c r="H2399" s="73"/>
      <c r="I2399" s="73"/>
      <c r="J2399" s="73"/>
      <c r="K2399" s="73"/>
      <c r="L2399" s="73"/>
      <c r="M2399" s="96" t="str">
        <f t="shared" si="37"/>
        <v/>
      </c>
    </row>
    <row r="2400" spans="1:13" x14ac:dyDescent="0.35">
      <c r="A2400" s="73">
        <v>10438</v>
      </c>
      <c r="B2400" s="73" t="s">
        <v>494</v>
      </c>
      <c r="C2400" s="73"/>
      <c r="D2400" s="73"/>
      <c r="E2400" s="73"/>
      <c r="F2400" s="73"/>
      <c r="G2400" s="73"/>
      <c r="H2400" s="73"/>
      <c r="I2400" s="73"/>
      <c r="J2400" s="73"/>
      <c r="K2400" s="73"/>
      <c r="L2400" s="73"/>
      <c r="M2400" s="96" t="str">
        <f t="shared" si="37"/>
        <v/>
      </c>
    </row>
    <row r="2401" spans="1:13" x14ac:dyDescent="0.35">
      <c r="A2401" s="73">
        <v>10439</v>
      </c>
      <c r="B2401" s="73"/>
      <c r="C2401" s="73"/>
      <c r="D2401" s="73"/>
      <c r="E2401" s="73"/>
      <c r="F2401" s="73"/>
      <c r="G2401" s="73"/>
      <c r="H2401" s="73"/>
      <c r="I2401" s="73"/>
      <c r="J2401" s="73"/>
      <c r="K2401" s="73"/>
      <c r="L2401" s="73"/>
      <c r="M2401" s="96" t="str">
        <f t="shared" si="37"/>
        <v/>
      </c>
    </row>
    <row r="2402" spans="1:13" x14ac:dyDescent="0.35">
      <c r="A2402" s="73">
        <v>10440</v>
      </c>
      <c r="B2402" s="73" t="s">
        <v>495</v>
      </c>
      <c r="C2402" s="73"/>
      <c r="D2402" s="73"/>
      <c r="E2402" s="73"/>
      <c r="F2402" s="73"/>
      <c r="G2402" s="73"/>
      <c r="H2402" s="73"/>
      <c r="I2402" s="73"/>
      <c r="J2402" s="73"/>
      <c r="K2402" s="73"/>
      <c r="L2402" s="73"/>
      <c r="M2402" s="96" t="str">
        <f t="shared" si="37"/>
        <v/>
      </c>
    </row>
    <row r="2403" spans="1:13" x14ac:dyDescent="0.35">
      <c r="A2403" s="73">
        <v>10441</v>
      </c>
      <c r="B2403" s="73"/>
      <c r="C2403" s="73"/>
      <c r="D2403" s="73"/>
      <c r="E2403" s="73"/>
      <c r="F2403" s="73"/>
      <c r="G2403" s="73"/>
      <c r="H2403" s="73"/>
      <c r="I2403" s="73"/>
      <c r="J2403" s="73"/>
      <c r="K2403" s="73"/>
      <c r="L2403" s="73"/>
      <c r="M2403" s="96" t="str">
        <f t="shared" si="37"/>
        <v/>
      </c>
    </row>
    <row r="2404" spans="1:13" x14ac:dyDescent="0.35">
      <c r="A2404" s="73">
        <v>10442</v>
      </c>
      <c r="B2404" s="73" t="s">
        <v>496</v>
      </c>
      <c r="C2404" s="73"/>
      <c r="D2404" s="73"/>
      <c r="E2404" s="73"/>
      <c r="F2404" s="73"/>
      <c r="G2404" s="73"/>
      <c r="H2404" s="73"/>
      <c r="I2404" s="73"/>
      <c r="J2404" s="73"/>
      <c r="K2404" s="73"/>
      <c r="L2404" s="73"/>
      <c r="M2404" s="96" t="str">
        <f t="shared" si="37"/>
        <v/>
      </c>
    </row>
    <row r="2405" spans="1:13" x14ac:dyDescent="0.35">
      <c r="A2405" s="73">
        <v>10443</v>
      </c>
      <c r="B2405" s="73" t="s">
        <v>497</v>
      </c>
      <c r="C2405" s="73"/>
      <c r="D2405" s="73"/>
      <c r="E2405" s="73"/>
      <c r="F2405" s="73"/>
      <c r="G2405" s="73"/>
      <c r="H2405" s="73"/>
      <c r="I2405" s="73"/>
      <c r="J2405" s="73"/>
      <c r="K2405" s="73"/>
      <c r="L2405" s="73"/>
      <c r="M2405" s="96" t="str">
        <f t="shared" si="37"/>
        <v/>
      </c>
    </row>
    <row r="2406" spans="1:13" x14ac:dyDescent="0.35">
      <c r="A2406" s="73">
        <v>10444</v>
      </c>
      <c r="B2406" s="73"/>
      <c r="C2406" s="73"/>
      <c r="D2406" s="73"/>
      <c r="E2406" s="73"/>
      <c r="F2406" s="73"/>
      <c r="G2406" s="73"/>
      <c r="H2406" s="73"/>
      <c r="I2406" s="73"/>
      <c r="J2406" s="73"/>
      <c r="K2406" s="73"/>
      <c r="L2406" s="73"/>
      <c r="M2406" s="96" t="str">
        <f t="shared" si="37"/>
        <v/>
      </c>
    </row>
    <row r="2407" spans="1:13" x14ac:dyDescent="0.35">
      <c r="A2407" s="73">
        <v>10445</v>
      </c>
      <c r="B2407" s="73" t="s">
        <v>498</v>
      </c>
      <c r="C2407" s="73" t="s">
        <v>133</v>
      </c>
      <c r="D2407" s="73"/>
      <c r="E2407" s="73"/>
      <c r="F2407" s="73"/>
      <c r="G2407" s="73"/>
      <c r="H2407" s="73"/>
      <c r="I2407" s="73"/>
      <c r="J2407" s="73"/>
      <c r="K2407" s="73"/>
      <c r="L2407" s="73"/>
      <c r="M2407" s="96" t="str">
        <f t="shared" si="37"/>
        <v/>
      </c>
    </row>
    <row r="2408" spans="1:13" x14ac:dyDescent="0.35">
      <c r="A2408" s="73">
        <v>10446</v>
      </c>
      <c r="B2408" s="73" t="s">
        <v>499</v>
      </c>
      <c r="C2408" s="73"/>
      <c r="D2408" s="73"/>
      <c r="E2408" s="73"/>
      <c r="F2408" s="73"/>
      <c r="G2408" s="73"/>
      <c r="H2408" s="73"/>
      <c r="I2408" s="73"/>
      <c r="J2408" s="73"/>
      <c r="K2408" s="73"/>
      <c r="L2408" s="73"/>
      <c r="M2408" s="96" t="str">
        <f t="shared" si="37"/>
        <v/>
      </c>
    </row>
    <row r="2409" spans="1:13" x14ac:dyDescent="0.35">
      <c r="A2409" s="73">
        <v>10447</v>
      </c>
      <c r="B2409" s="73" t="s">
        <v>500</v>
      </c>
      <c r="C2409" s="73"/>
      <c r="D2409" s="73"/>
      <c r="E2409" s="73"/>
      <c r="F2409" s="73"/>
      <c r="G2409" s="73"/>
      <c r="H2409" s="73"/>
      <c r="I2409" s="73"/>
      <c r="J2409" s="73"/>
      <c r="K2409" s="73"/>
      <c r="L2409" s="73"/>
      <c r="M2409" s="96" t="str">
        <f t="shared" si="37"/>
        <v/>
      </c>
    </row>
    <row r="2410" spans="1:13" x14ac:dyDescent="0.35">
      <c r="A2410" s="73">
        <v>10448</v>
      </c>
      <c r="B2410" s="73"/>
      <c r="C2410" s="73"/>
      <c r="D2410" s="73"/>
      <c r="E2410" s="73"/>
      <c r="F2410" s="73"/>
      <c r="G2410" s="73"/>
      <c r="H2410" s="73"/>
      <c r="I2410" s="73"/>
      <c r="J2410" s="73"/>
      <c r="K2410" s="73"/>
      <c r="L2410" s="73"/>
      <c r="M2410" s="96" t="str">
        <f t="shared" si="37"/>
        <v/>
      </c>
    </row>
    <row r="2411" spans="1:13" x14ac:dyDescent="0.35">
      <c r="A2411" s="73">
        <v>10449</v>
      </c>
      <c r="B2411" s="73" t="s">
        <v>501</v>
      </c>
      <c r="C2411" s="73" t="s">
        <v>133</v>
      </c>
      <c r="D2411" s="73" t="s">
        <v>18</v>
      </c>
      <c r="E2411" s="73"/>
      <c r="F2411" s="73"/>
      <c r="G2411" s="73"/>
      <c r="H2411" s="73" t="s">
        <v>18</v>
      </c>
      <c r="I2411" s="73"/>
      <c r="J2411" s="73"/>
      <c r="K2411" s="73" t="s">
        <v>97</v>
      </c>
      <c r="L2411" s="73" t="s">
        <v>129</v>
      </c>
      <c r="M2411" s="96" t="str">
        <f t="shared" si="37"/>
        <v>x</v>
      </c>
    </row>
    <row r="2412" spans="1:13" x14ac:dyDescent="0.35">
      <c r="A2412" s="73">
        <v>10450</v>
      </c>
      <c r="B2412" s="73"/>
      <c r="C2412" s="73"/>
      <c r="D2412" s="73"/>
      <c r="E2412" s="73"/>
      <c r="F2412" s="73"/>
      <c r="G2412" s="73"/>
      <c r="H2412" s="73"/>
      <c r="I2412" s="73"/>
      <c r="J2412" s="73"/>
      <c r="K2412" s="73"/>
      <c r="L2412" s="73"/>
      <c r="M2412" s="96" t="str">
        <f t="shared" si="37"/>
        <v/>
      </c>
    </row>
    <row r="2413" spans="1:13" x14ac:dyDescent="0.35">
      <c r="A2413" s="73">
        <v>10451</v>
      </c>
      <c r="B2413" s="73"/>
      <c r="C2413" s="73"/>
      <c r="D2413" s="73"/>
      <c r="E2413" s="73"/>
      <c r="F2413" s="73"/>
      <c r="G2413" s="73"/>
      <c r="H2413" s="73"/>
      <c r="I2413" s="73"/>
      <c r="J2413" s="73"/>
      <c r="K2413" s="73"/>
      <c r="L2413" s="73"/>
      <c r="M2413" s="96" t="str">
        <f t="shared" si="37"/>
        <v/>
      </c>
    </row>
    <row r="2414" spans="1:13" x14ac:dyDescent="0.35">
      <c r="A2414" s="73">
        <v>10452</v>
      </c>
      <c r="B2414" s="73" t="s">
        <v>502</v>
      </c>
      <c r="C2414" s="73" t="s">
        <v>133</v>
      </c>
      <c r="D2414" s="73" t="s">
        <v>18</v>
      </c>
      <c r="E2414" s="73" t="s">
        <v>18</v>
      </c>
      <c r="F2414" s="73"/>
      <c r="G2414" s="73"/>
      <c r="H2414" s="73" t="s">
        <v>18</v>
      </c>
      <c r="I2414" s="73"/>
      <c r="J2414" s="73"/>
      <c r="K2414" s="73" t="s">
        <v>97</v>
      </c>
      <c r="L2414" s="73" t="s">
        <v>132</v>
      </c>
      <c r="M2414" s="96" t="str">
        <f t="shared" si="37"/>
        <v>x</v>
      </c>
    </row>
    <row r="2415" spans="1:13" x14ac:dyDescent="0.35">
      <c r="A2415" s="73">
        <v>10453</v>
      </c>
      <c r="B2415" s="73"/>
      <c r="C2415" s="73"/>
      <c r="D2415" s="73"/>
      <c r="E2415" s="73"/>
      <c r="F2415" s="73"/>
      <c r="G2415" s="73"/>
      <c r="H2415" s="73"/>
      <c r="I2415" s="73"/>
      <c r="J2415" s="73"/>
      <c r="K2415" s="73"/>
      <c r="L2415" s="73"/>
      <c r="M2415" s="96" t="str">
        <f t="shared" si="37"/>
        <v/>
      </c>
    </row>
    <row r="2416" spans="1:13" x14ac:dyDescent="0.35">
      <c r="A2416" s="73">
        <v>10454</v>
      </c>
      <c r="B2416" s="73" t="s">
        <v>503</v>
      </c>
      <c r="C2416" s="73" t="s">
        <v>133</v>
      </c>
      <c r="D2416" s="73" t="s">
        <v>18</v>
      </c>
      <c r="E2416" s="73"/>
      <c r="F2416" s="73"/>
      <c r="G2416" s="73"/>
      <c r="H2416" s="73" t="s">
        <v>18</v>
      </c>
      <c r="I2416" s="73"/>
      <c r="J2416" s="73"/>
      <c r="K2416" s="73" t="s">
        <v>93</v>
      </c>
      <c r="L2416" s="73" t="s">
        <v>130</v>
      </c>
      <c r="M2416" s="96" t="str">
        <f t="shared" si="37"/>
        <v>x</v>
      </c>
    </row>
    <row r="2417" spans="1:13" x14ac:dyDescent="0.35">
      <c r="A2417" s="73">
        <v>10455</v>
      </c>
      <c r="B2417" s="73"/>
      <c r="C2417" s="73"/>
      <c r="D2417" s="73"/>
      <c r="E2417" s="73"/>
      <c r="F2417" s="73"/>
      <c r="G2417" s="73"/>
      <c r="H2417" s="73"/>
      <c r="I2417" s="73"/>
      <c r="J2417" s="73"/>
      <c r="K2417" s="73"/>
      <c r="L2417" s="73"/>
      <c r="M2417" s="96" t="str">
        <f t="shared" si="37"/>
        <v/>
      </c>
    </row>
    <row r="2418" spans="1:13" x14ac:dyDescent="0.35">
      <c r="A2418" s="73">
        <v>10456</v>
      </c>
      <c r="B2418" s="73"/>
      <c r="C2418" s="73"/>
      <c r="D2418" s="73"/>
      <c r="E2418" s="73"/>
      <c r="F2418" s="73"/>
      <c r="G2418" s="73"/>
      <c r="H2418" s="73"/>
      <c r="I2418" s="73"/>
      <c r="J2418" s="73"/>
      <c r="K2418" s="73"/>
      <c r="L2418" s="73"/>
      <c r="M2418" s="96" t="str">
        <f t="shared" si="37"/>
        <v/>
      </c>
    </row>
    <row r="2419" spans="1:13" x14ac:dyDescent="0.35">
      <c r="A2419" s="73">
        <v>10457</v>
      </c>
      <c r="B2419" s="73"/>
      <c r="C2419" s="73"/>
      <c r="D2419" s="73"/>
      <c r="E2419" s="73"/>
      <c r="F2419" s="73"/>
      <c r="G2419" s="73"/>
      <c r="H2419" s="73"/>
      <c r="I2419" s="73"/>
      <c r="J2419" s="73"/>
      <c r="K2419" s="73"/>
      <c r="L2419" s="73"/>
      <c r="M2419" s="96" t="str">
        <f t="shared" si="37"/>
        <v/>
      </c>
    </row>
    <row r="2420" spans="1:13" x14ac:dyDescent="0.35">
      <c r="A2420" s="73">
        <v>10458</v>
      </c>
      <c r="B2420" s="73"/>
      <c r="C2420" s="73"/>
      <c r="D2420" s="73"/>
      <c r="E2420" s="73"/>
      <c r="F2420" s="73"/>
      <c r="G2420" s="73"/>
      <c r="H2420" s="73"/>
      <c r="I2420" s="73"/>
      <c r="J2420" s="73"/>
      <c r="K2420" s="73"/>
      <c r="L2420" s="73"/>
      <c r="M2420" s="96" t="str">
        <f t="shared" si="37"/>
        <v/>
      </c>
    </row>
    <row r="2421" spans="1:13" x14ac:dyDescent="0.35">
      <c r="A2421" s="73">
        <v>10459</v>
      </c>
      <c r="B2421" s="73"/>
      <c r="C2421" s="73"/>
      <c r="D2421" s="73"/>
      <c r="E2421" s="73"/>
      <c r="F2421" s="73"/>
      <c r="G2421" s="73"/>
      <c r="H2421" s="73"/>
      <c r="I2421" s="73"/>
      <c r="J2421" s="73"/>
      <c r="K2421" s="73"/>
      <c r="L2421" s="73"/>
      <c r="M2421" s="96" t="str">
        <f t="shared" si="37"/>
        <v/>
      </c>
    </row>
    <row r="2422" spans="1:13" x14ac:dyDescent="0.35">
      <c r="A2422" s="73">
        <v>10460</v>
      </c>
      <c r="B2422" s="73"/>
      <c r="C2422" s="73"/>
      <c r="D2422" s="73"/>
      <c r="E2422" s="73"/>
      <c r="F2422" s="73"/>
      <c r="G2422" s="73"/>
      <c r="H2422" s="73"/>
      <c r="I2422" s="73"/>
      <c r="J2422" s="73"/>
      <c r="K2422" s="73"/>
      <c r="L2422" s="73"/>
      <c r="M2422" s="96" t="str">
        <f t="shared" si="37"/>
        <v/>
      </c>
    </row>
    <row r="2423" spans="1:13" x14ac:dyDescent="0.35">
      <c r="A2423" s="73">
        <v>10461</v>
      </c>
      <c r="B2423" s="73"/>
      <c r="C2423" s="73"/>
      <c r="D2423" s="73"/>
      <c r="E2423" s="73"/>
      <c r="F2423" s="73"/>
      <c r="G2423" s="73"/>
      <c r="H2423" s="73"/>
      <c r="I2423" s="73"/>
      <c r="J2423" s="73"/>
      <c r="K2423" s="73"/>
      <c r="L2423" s="73"/>
      <c r="M2423" s="96" t="str">
        <f t="shared" si="37"/>
        <v/>
      </c>
    </row>
    <row r="2424" spans="1:13" x14ac:dyDescent="0.35">
      <c r="A2424" s="73">
        <v>10462</v>
      </c>
      <c r="B2424" s="73"/>
      <c r="C2424" s="73"/>
      <c r="D2424" s="73"/>
      <c r="E2424" s="73"/>
      <c r="F2424" s="73"/>
      <c r="G2424" s="73"/>
      <c r="H2424" s="73"/>
      <c r="I2424" s="73"/>
      <c r="J2424" s="73"/>
      <c r="K2424" s="73"/>
      <c r="L2424" s="73"/>
      <c r="M2424" s="96" t="str">
        <f t="shared" si="37"/>
        <v/>
      </c>
    </row>
    <row r="2425" spans="1:13" x14ac:dyDescent="0.35">
      <c r="A2425" s="73">
        <v>10463</v>
      </c>
      <c r="B2425" s="73"/>
      <c r="C2425" s="73"/>
      <c r="D2425" s="73"/>
      <c r="E2425" s="73"/>
      <c r="F2425" s="73"/>
      <c r="G2425" s="73"/>
      <c r="H2425" s="73"/>
      <c r="I2425" s="73"/>
      <c r="J2425" s="73"/>
      <c r="K2425" s="73"/>
      <c r="L2425" s="73"/>
      <c r="M2425" s="96" t="str">
        <f t="shared" si="37"/>
        <v/>
      </c>
    </row>
    <row r="2426" spans="1:13" x14ac:dyDescent="0.35">
      <c r="A2426" s="73">
        <v>10464</v>
      </c>
      <c r="B2426" s="73"/>
      <c r="C2426" s="73"/>
      <c r="D2426" s="73"/>
      <c r="E2426" s="73"/>
      <c r="F2426" s="73"/>
      <c r="G2426" s="73"/>
      <c r="H2426" s="73"/>
      <c r="I2426" s="73"/>
      <c r="J2426" s="73"/>
      <c r="K2426" s="73"/>
      <c r="L2426" s="73"/>
      <c r="M2426" s="96" t="str">
        <f t="shared" si="37"/>
        <v/>
      </c>
    </row>
    <row r="2427" spans="1:13" x14ac:dyDescent="0.35">
      <c r="A2427" s="73">
        <v>10465</v>
      </c>
      <c r="B2427" s="73"/>
      <c r="C2427" s="73"/>
      <c r="D2427" s="73"/>
      <c r="E2427" s="73"/>
      <c r="F2427" s="73"/>
      <c r="G2427" s="73"/>
      <c r="H2427" s="73"/>
      <c r="I2427" s="73"/>
      <c r="J2427" s="73"/>
      <c r="K2427" s="73"/>
      <c r="L2427" s="73"/>
      <c r="M2427" s="96" t="str">
        <f t="shared" si="37"/>
        <v/>
      </c>
    </row>
    <row r="2428" spans="1:13" x14ac:dyDescent="0.35">
      <c r="A2428" s="73">
        <v>10466</v>
      </c>
      <c r="B2428" s="73"/>
      <c r="C2428" s="73"/>
      <c r="D2428" s="73"/>
      <c r="E2428" s="73"/>
      <c r="F2428" s="73"/>
      <c r="G2428" s="73"/>
      <c r="H2428" s="73"/>
      <c r="I2428" s="73"/>
      <c r="J2428" s="73"/>
      <c r="K2428" s="73"/>
      <c r="L2428" s="73"/>
      <c r="M2428" s="96" t="str">
        <f t="shared" si="37"/>
        <v/>
      </c>
    </row>
    <row r="2429" spans="1:13" x14ac:dyDescent="0.35">
      <c r="A2429" s="73">
        <v>10467</v>
      </c>
      <c r="B2429" s="73"/>
      <c r="C2429" s="73"/>
      <c r="D2429" s="73"/>
      <c r="E2429" s="73"/>
      <c r="F2429" s="73"/>
      <c r="G2429" s="73"/>
      <c r="H2429" s="73"/>
      <c r="I2429" s="73"/>
      <c r="J2429" s="73"/>
      <c r="K2429" s="73"/>
      <c r="L2429" s="73"/>
      <c r="M2429" s="96" t="str">
        <f t="shared" si="37"/>
        <v/>
      </c>
    </row>
    <row r="2430" spans="1:13" x14ac:dyDescent="0.35">
      <c r="A2430" s="73">
        <v>10468</v>
      </c>
      <c r="B2430" s="73"/>
      <c r="C2430" s="73"/>
      <c r="D2430" s="73"/>
      <c r="E2430" s="73"/>
      <c r="F2430" s="73"/>
      <c r="G2430" s="73"/>
      <c r="H2430" s="73"/>
      <c r="I2430" s="73"/>
      <c r="J2430" s="73"/>
      <c r="K2430" s="73"/>
      <c r="L2430" s="73"/>
      <c r="M2430" s="96" t="str">
        <f t="shared" si="37"/>
        <v/>
      </c>
    </row>
    <row r="2431" spans="1:13" x14ac:dyDescent="0.35">
      <c r="A2431" s="73">
        <v>10469</v>
      </c>
      <c r="B2431" s="73" t="s">
        <v>504</v>
      </c>
      <c r="C2431" s="73" t="s">
        <v>752</v>
      </c>
      <c r="D2431" s="73" t="s">
        <v>18</v>
      </c>
      <c r="E2431" s="73"/>
      <c r="F2431" s="73"/>
      <c r="G2431" s="73"/>
      <c r="H2431" s="73" t="s">
        <v>18</v>
      </c>
      <c r="I2431" s="73"/>
      <c r="J2431" s="73"/>
      <c r="K2431" s="73" t="s">
        <v>78</v>
      </c>
      <c r="L2431" s="73" t="s">
        <v>132</v>
      </c>
      <c r="M2431" s="96" t="str">
        <f t="shared" si="37"/>
        <v>x</v>
      </c>
    </row>
    <row r="2432" spans="1:13" x14ac:dyDescent="0.35">
      <c r="A2432" s="73">
        <v>10470</v>
      </c>
      <c r="B2432" s="73" t="s">
        <v>505</v>
      </c>
      <c r="C2432" s="73" t="s">
        <v>752</v>
      </c>
      <c r="D2432" s="73" t="s">
        <v>18</v>
      </c>
      <c r="E2432" s="73"/>
      <c r="F2432" s="73"/>
      <c r="G2432" s="73"/>
      <c r="H2432" s="73" t="s">
        <v>18</v>
      </c>
      <c r="I2432" s="73"/>
      <c r="J2432" s="73"/>
      <c r="K2432" s="73" t="s">
        <v>92</v>
      </c>
      <c r="L2432" s="73" t="s">
        <v>132</v>
      </c>
      <c r="M2432" s="96" t="str">
        <f t="shared" si="37"/>
        <v>x</v>
      </c>
    </row>
    <row r="2433" spans="1:13" x14ac:dyDescent="0.35">
      <c r="A2433" s="73">
        <v>10471</v>
      </c>
      <c r="B2433" s="73" t="s">
        <v>506</v>
      </c>
      <c r="C2433" s="73" t="s">
        <v>133</v>
      </c>
      <c r="D2433" s="73" t="s">
        <v>18</v>
      </c>
      <c r="E2433" s="73"/>
      <c r="F2433" s="73"/>
      <c r="G2433" s="73"/>
      <c r="H2433" s="73" t="s">
        <v>18</v>
      </c>
      <c r="I2433" s="73"/>
      <c r="J2433" s="73"/>
      <c r="K2433" s="73" t="s">
        <v>97</v>
      </c>
      <c r="L2433" s="73" t="s">
        <v>129</v>
      </c>
      <c r="M2433" s="96" t="str">
        <f t="shared" si="37"/>
        <v>x</v>
      </c>
    </row>
    <row r="2434" spans="1:13" x14ac:dyDescent="0.35">
      <c r="A2434" s="73">
        <v>10472</v>
      </c>
      <c r="B2434" s="73"/>
      <c r="C2434" s="73"/>
      <c r="D2434" s="73"/>
      <c r="E2434" s="73"/>
      <c r="F2434" s="73"/>
      <c r="G2434" s="73"/>
      <c r="H2434" s="73"/>
      <c r="I2434" s="73"/>
      <c r="J2434" s="73"/>
      <c r="K2434" s="73"/>
      <c r="L2434" s="73"/>
      <c r="M2434" s="96" t="str">
        <f t="shared" ref="M2434:M2497" si="38">IF(COUNTA($D2434:$J2434)&gt;0,"x","")</f>
        <v/>
      </c>
    </row>
    <row r="2435" spans="1:13" x14ac:dyDescent="0.35">
      <c r="A2435" s="73">
        <v>10473</v>
      </c>
      <c r="B2435" s="73"/>
      <c r="C2435" s="73"/>
      <c r="D2435" s="73"/>
      <c r="E2435" s="73"/>
      <c r="F2435" s="73"/>
      <c r="G2435" s="73"/>
      <c r="H2435" s="73"/>
      <c r="I2435" s="73"/>
      <c r="J2435" s="73"/>
      <c r="K2435" s="73"/>
      <c r="L2435" s="73"/>
      <c r="M2435" s="96" t="str">
        <f t="shared" si="38"/>
        <v/>
      </c>
    </row>
    <row r="2436" spans="1:13" x14ac:dyDescent="0.35">
      <c r="A2436" s="73">
        <v>10474</v>
      </c>
      <c r="B2436" s="73"/>
      <c r="C2436" s="73"/>
      <c r="D2436" s="73"/>
      <c r="E2436" s="73"/>
      <c r="F2436" s="73"/>
      <c r="G2436" s="73"/>
      <c r="H2436" s="73"/>
      <c r="I2436" s="73"/>
      <c r="J2436" s="73"/>
      <c r="K2436" s="73"/>
      <c r="L2436" s="73"/>
      <c r="M2436" s="96" t="str">
        <f t="shared" si="38"/>
        <v/>
      </c>
    </row>
    <row r="2437" spans="1:13" x14ac:dyDescent="0.35">
      <c r="A2437" s="73">
        <v>10475</v>
      </c>
      <c r="B2437" s="73" t="s">
        <v>507</v>
      </c>
      <c r="C2437" s="73"/>
      <c r="D2437" s="73"/>
      <c r="E2437" s="73"/>
      <c r="F2437" s="73"/>
      <c r="G2437" s="73"/>
      <c r="H2437" s="73"/>
      <c r="I2437" s="73"/>
      <c r="J2437" s="73"/>
      <c r="K2437" s="73"/>
      <c r="L2437" s="73"/>
      <c r="M2437" s="96" t="str">
        <f t="shared" si="38"/>
        <v/>
      </c>
    </row>
    <row r="2438" spans="1:13" x14ac:dyDescent="0.35">
      <c r="A2438" s="73">
        <v>10476</v>
      </c>
      <c r="B2438" s="73"/>
      <c r="C2438" s="73"/>
      <c r="D2438" s="73"/>
      <c r="E2438" s="73"/>
      <c r="F2438" s="73"/>
      <c r="G2438" s="73"/>
      <c r="H2438" s="73"/>
      <c r="I2438" s="73"/>
      <c r="J2438" s="73"/>
      <c r="K2438" s="73"/>
      <c r="L2438" s="73"/>
      <c r="M2438" s="96" t="str">
        <f t="shared" si="38"/>
        <v/>
      </c>
    </row>
    <row r="2439" spans="1:13" x14ac:dyDescent="0.35">
      <c r="A2439" s="73">
        <v>10477</v>
      </c>
      <c r="B2439" s="73" t="s">
        <v>508</v>
      </c>
      <c r="C2439" s="73"/>
      <c r="D2439" s="73"/>
      <c r="E2439" s="73"/>
      <c r="F2439" s="73"/>
      <c r="G2439" s="73"/>
      <c r="H2439" s="73"/>
      <c r="I2439" s="73"/>
      <c r="J2439" s="73"/>
      <c r="K2439" s="73"/>
      <c r="L2439" s="73"/>
      <c r="M2439" s="96" t="str">
        <f t="shared" si="38"/>
        <v/>
      </c>
    </row>
    <row r="2440" spans="1:13" x14ac:dyDescent="0.35">
      <c r="A2440" s="73">
        <v>10478</v>
      </c>
      <c r="B2440" s="73" t="s">
        <v>509</v>
      </c>
      <c r="C2440" s="73"/>
      <c r="D2440" s="73"/>
      <c r="E2440" s="73"/>
      <c r="F2440" s="73"/>
      <c r="G2440" s="73"/>
      <c r="H2440" s="73"/>
      <c r="I2440" s="73"/>
      <c r="J2440" s="73"/>
      <c r="K2440" s="73"/>
      <c r="L2440" s="73"/>
      <c r="M2440" s="96" t="str">
        <f t="shared" si="38"/>
        <v/>
      </c>
    </row>
    <row r="2441" spans="1:13" x14ac:dyDescent="0.35">
      <c r="A2441" s="73">
        <v>10479</v>
      </c>
      <c r="B2441" s="73" t="s">
        <v>510</v>
      </c>
      <c r="C2441" s="73"/>
      <c r="D2441" s="73"/>
      <c r="E2441" s="73"/>
      <c r="F2441" s="73"/>
      <c r="G2441" s="73"/>
      <c r="H2441" s="73"/>
      <c r="I2441" s="73"/>
      <c r="J2441" s="73"/>
      <c r="K2441" s="73"/>
      <c r="L2441" s="73"/>
      <c r="M2441" s="96" t="str">
        <f t="shared" si="38"/>
        <v/>
      </c>
    </row>
    <row r="2442" spans="1:13" x14ac:dyDescent="0.35">
      <c r="A2442" s="73">
        <v>10480</v>
      </c>
      <c r="B2442" s="73" t="s">
        <v>511</v>
      </c>
      <c r="C2442" s="73"/>
      <c r="D2442" s="73"/>
      <c r="E2442" s="73"/>
      <c r="F2442" s="73"/>
      <c r="G2442" s="73"/>
      <c r="H2442" s="73"/>
      <c r="I2442" s="73"/>
      <c r="J2442" s="73"/>
      <c r="K2442" s="73"/>
      <c r="L2442" s="73"/>
      <c r="M2442" s="96" t="str">
        <f t="shared" si="38"/>
        <v/>
      </c>
    </row>
    <row r="2443" spans="1:13" x14ac:dyDescent="0.35">
      <c r="A2443" s="73">
        <v>10481</v>
      </c>
      <c r="B2443" s="73" t="s">
        <v>512</v>
      </c>
      <c r="C2443" s="73" t="s">
        <v>133</v>
      </c>
      <c r="D2443" s="73"/>
      <c r="E2443" s="73"/>
      <c r="F2443" s="73"/>
      <c r="G2443" s="73"/>
      <c r="H2443" s="73"/>
      <c r="I2443" s="73"/>
      <c r="J2443" s="73"/>
      <c r="K2443" s="73"/>
      <c r="L2443" s="73"/>
      <c r="M2443" s="96" t="str">
        <f t="shared" si="38"/>
        <v/>
      </c>
    </row>
    <row r="2444" spans="1:13" x14ac:dyDescent="0.35">
      <c r="A2444" s="73">
        <v>10482</v>
      </c>
      <c r="B2444" s="73" t="s">
        <v>513</v>
      </c>
      <c r="C2444" s="73" t="s">
        <v>133</v>
      </c>
      <c r="D2444" s="73" t="s">
        <v>18</v>
      </c>
      <c r="E2444" s="73"/>
      <c r="F2444" s="73"/>
      <c r="G2444" s="73"/>
      <c r="H2444" s="73"/>
      <c r="I2444" s="73"/>
      <c r="J2444" s="73"/>
      <c r="K2444" s="73" t="s">
        <v>1039</v>
      </c>
      <c r="L2444" s="73" t="s">
        <v>129</v>
      </c>
      <c r="M2444" s="96" t="str">
        <f t="shared" si="38"/>
        <v>x</v>
      </c>
    </row>
    <row r="2445" spans="1:13" x14ac:dyDescent="0.35">
      <c r="A2445" s="73">
        <v>10483</v>
      </c>
      <c r="B2445" s="73" t="s">
        <v>514</v>
      </c>
      <c r="C2445" s="73" t="s">
        <v>752</v>
      </c>
      <c r="D2445" s="73" t="s">
        <v>18</v>
      </c>
      <c r="E2445" s="73"/>
      <c r="F2445" s="73"/>
      <c r="G2445" s="73"/>
      <c r="H2445" s="73" t="s">
        <v>18</v>
      </c>
      <c r="I2445" s="73"/>
      <c r="J2445" s="73"/>
      <c r="K2445" s="73" t="s">
        <v>93</v>
      </c>
      <c r="L2445" s="73" t="s">
        <v>130</v>
      </c>
      <c r="M2445" s="96" t="str">
        <f t="shared" si="38"/>
        <v>x</v>
      </c>
    </row>
    <row r="2446" spans="1:13" x14ac:dyDescent="0.35">
      <c r="A2446" s="73">
        <v>10484</v>
      </c>
      <c r="B2446" s="73" t="s">
        <v>515</v>
      </c>
      <c r="C2446" s="73" t="s">
        <v>133</v>
      </c>
      <c r="D2446" s="73" t="s">
        <v>18</v>
      </c>
      <c r="E2446" s="73"/>
      <c r="F2446" s="73"/>
      <c r="G2446" s="73"/>
      <c r="H2446" s="73" t="s">
        <v>18</v>
      </c>
      <c r="I2446" s="73"/>
      <c r="J2446" s="73"/>
      <c r="K2446" s="73" t="s">
        <v>1039</v>
      </c>
      <c r="L2446" s="73" t="s">
        <v>132</v>
      </c>
      <c r="M2446" s="96" t="str">
        <f t="shared" si="38"/>
        <v>x</v>
      </c>
    </row>
    <row r="2447" spans="1:13" x14ac:dyDescent="0.35">
      <c r="A2447" s="73">
        <v>10485</v>
      </c>
      <c r="B2447" s="73" t="s">
        <v>516</v>
      </c>
      <c r="C2447" s="73"/>
      <c r="D2447" s="73"/>
      <c r="E2447" s="73"/>
      <c r="F2447" s="73"/>
      <c r="G2447" s="73"/>
      <c r="H2447" s="73"/>
      <c r="I2447" s="73"/>
      <c r="J2447" s="73"/>
      <c r="K2447" s="73"/>
      <c r="L2447" s="73"/>
      <c r="M2447" s="96" t="str">
        <f t="shared" si="38"/>
        <v/>
      </c>
    </row>
    <row r="2448" spans="1:13" x14ac:dyDescent="0.35">
      <c r="A2448" s="73">
        <v>10486</v>
      </c>
      <c r="B2448" s="73" t="s">
        <v>971</v>
      </c>
      <c r="C2448" s="73" t="s">
        <v>752</v>
      </c>
      <c r="D2448" s="73" t="s">
        <v>18</v>
      </c>
      <c r="E2448" s="73"/>
      <c r="F2448" s="73"/>
      <c r="G2448" s="73"/>
      <c r="H2448" s="73" t="s">
        <v>18</v>
      </c>
      <c r="I2448" s="73"/>
      <c r="J2448" s="73" t="s">
        <v>18</v>
      </c>
      <c r="K2448" s="73" t="s">
        <v>96</v>
      </c>
      <c r="L2448" s="73" t="s">
        <v>129</v>
      </c>
      <c r="M2448" s="96" t="str">
        <f t="shared" si="38"/>
        <v>x</v>
      </c>
    </row>
    <row r="2449" spans="1:13" x14ac:dyDescent="0.35">
      <c r="A2449" s="73">
        <v>10487</v>
      </c>
      <c r="B2449" s="73" t="s">
        <v>517</v>
      </c>
      <c r="C2449" s="73" t="s">
        <v>752</v>
      </c>
      <c r="D2449" s="73" t="s">
        <v>18</v>
      </c>
      <c r="E2449" s="73" t="s">
        <v>18</v>
      </c>
      <c r="F2449" s="73"/>
      <c r="G2449" s="73"/>
      <c r="H2449" s="73" t="s">
        <v>18</v>
      </c>
      <c r="I2449" s="73"/>
      <c r="J2449" s="73"/>
      <c r="K2449" s="73" t="s">
        <v>98</v>
      </c>
      <c r="L2449" s="73" t="s">
        <v>132</v>
      </c>
      <c r="M2449" s="96" t="str">
        <f t="shared" si="38"/>
        <v>x</v>
      </c>
    </row>
    <row r="2450" spans="1:13" x14ac:dyDescent="0.35">
      <c r="A2450" s="73">
        <v>10488</v>
      </c>
      <c r="B2450" s="73" t="s">
        <v>518</v>
      </c>
      <c r="C2450" s="73"/>
      <c r="D2450" s="73"/>
      <c r="E2450" s="73"/>
      <c r="F2450" s="73"/>
      <c r="G2450" s="73"/>
      <c r="H2450" s="73"/>
      <c r="I2450" s="73"/>
      <c r="J2450" s="73"/>
      <c r="K2450" s="73"/>
      <c r="L2450" s="73"/>
      <c r="M2450" s="96" t="str">
        <f t="shared" si="38"/>
        <v/>
      </c>
    </row>
    <row r="2451" spans="1:13" x14ac:dyDescent="0.35">
      <c r="A2451" s="73">
        <v>10489</v>
      </c>
      <c r="B2451" s="73"/>
      <c r="C2451" s="73"/>
      <c r="D2451" s="73"/>
      <c r="E2451" s="73"/>
      <c r="F2451" s="73"/>
      <c r="G2451" s="73"/>
      <c r="H2451" s="73"/>
      <c r="I2451" s="73"/>
      <c r="J2451" s="73"/>
      <c r="K2451" s="73"/>
      <c r="L2451" s="73"/>
      <c r="M2451" s="96" t="str">
        <f t="shared" si="38"/>
        <v/>
      </c>
    </row>
    <row r="2452" spans="1:13" x14ac:dyDescent="0.35">
      <c r="A2452" s="73">
        <v>10490</v>
      </c>
      <c r="B2452" s="73" t="s">
        <v>519</v>
      </c>
      <c r="C2452" s="73"/>
      <c r="D2452" s="73"/>
      <c r="E2452" s="73"/>
      <c r="F2452" s="73"/>
      <c r="G2452" s="73"/>
      <c r="H2452" s="73"/>
      <c r="I2452" s="73"/>
      <c r="J2452" s="73"/>
      <c r="K2452" s="73"/>
      <c r="L2452" s="73"/>
      <c r="M2452" s="96" t="str">
        <f t="shared" si="38"/>
        <v/>
      </c>
    </row>
    <row r="2453" spans="1:13" x14ac:dyDescent="0.35">
      <c r="A2453" s="73">
        <v>10491</v>
      </c>
      <c r="B2453" s="73" t="s">
        <v>520</v>
      </c>
      <c r="C2453" s="73" t="s">
        <v>133</v>
      </c>
      <c r="D2453" s="73" t="s">
        <v>18</v>
      </c>
      <c r="E2453" s="73"/>
      <c r="F2453" s="73"/>
      <c r="G2453" s="73"/>
      <c r="H2453" s="73" t="s">
        <v>18</v>
      </c>
      <c r="I2453" s="73"/>
      <c r="J2453" s="73"/>
      <c r="K2453" s="73" t="s">
        <v>1039</v>
      </c>
      <c r="L2453" s="73" t="s">
        <v>129</v>
      </c>
      <c r="M2453" s="96" t="str">
        <f t="shared" si="38"/>
        <v>x</v>
      </c>
    </row>
    <row r="2454" spans="1:13" x14ac:dyDescent="0.35">
      <c r="A2454" s="73">
        <v>10492</v>
      </c>
      <c r="B2454" s="73" t="s">
        <v>521</v>
      </c>
      <c r="C2454" s="73" t="s">
        <v>133</v>
      </c>
      <c r="D2454" s="73" t="s">
        <v>18</v>
      </c>
      <c r="E2454" s="73"/>
      <c r="F2454" s="73"/>
      <c r="G2454" s="73"/>
      <c r="H2454" s="73"/>
      <c r="I2454" s="73"/>
      <c r="J2454" s="73"/>
      <c r="K2454" s="73" t="s">
        <v>98</v>
      </c>
      <c r="L2454" s="73" t="s">
        <v>135</v>
      </c>
      <c r="M2454" s="96" t="str">
        <f t="shared" si="38"/>
        <v>x</v>
      </c>
    </row>
    <row r="2455" spans="1:13" x14ac:dyDescent="0.35">
      <c r="A2455" s="73">
        <v>10493</v>
      </c>
      <c r="B2455" s="73" t="s">
        <v>522</v>
      </c>
      <c r="C2455" s="73" t="s">
        <v>752</v>
      </c>
      <c r="D2455" s="73" t="s">
        <v>18</v>
      </c>
      <c r="E2455" s="73"/>
      <c r="F2455" s="73"/>
      <c r="G2455" s="73"/>
      <c r="H2455" s="73" t="s">
        <v>18</v>
      </c>
      <c r="I2455" s="73"/>
      <c r="J2455" s="73"/>
      <c r="K2455" s="73" t="s">
        <v>98</v>
      </c>
      <c r="L2455" s="73" t="s">
        <v>135</v>
      </c>
      <c r="M2455" s="96" t="str">
        <f t="shared" si="38"/>
        <v>x</v>
      </c>
    </row>
    <row r="2456" spans="1:13" x14ac:dyDescent="0.35">
      <c r="A2456" s="73">
        <v>10494</v>
      </c>
      <c r="B2456" s="73" t="s">
        <v>523</v>
      </c>
      <c r="C2456" s="73" t="s">
        <v>752</v>
      </c>
      <c r="D2456" s="73"/>
      <c r="E2456" s="73"/>
      <c r="F2456" s="73" t="s">
        <v>18</v>
      </c>
      <c r="G2456" s="73"/>
      <c r="H2456" s="73" t="s">
        <v>18</v>
      </c>
      <c r="I2456" s="73"/>
      <c r="J2456" s="73"/>
      <c r="K2456" s="73"/>
      <c r="L2456" s="73"/>
      <c r="M2456" s="96" t="str">
        <f t="shared" si="38"/>
        <v>x</v>
      </c>
    </row>
    <row r="2457" spans="1:13" x14ac:dyDescent="0.35">
      <c r="A2457" s="73">
        <v>10495</v>
      </c>
      <c r="B2457" s="73" t="s">
        <v>524</v>
      </c>
      <c r="C2457" s="73" t="s">
        <v>133</v>
      </c>
      <c r="D2457" s="73" t="s">
        <v>18</v>
      </c>
      <c r="E2457" s="73"/>
      <c r="F2457" s="73"/>
      <c r="G2457" s="73"/>
      <c r="H2457" s="73" t="s">
        <v>18</v>
      </c>
      <c r="I2457" s="73"/>
      <c r="J2457" s="73"/>
      <c r="K2457" s="73" t="s">
        <v>98</v>
      </c>
      <c r="L2457" s="73" t="s">
        <v>132</v>
      </c>
      <c r="M2457" s="96" t="str">
        <f t="shared" si="38"/>
        <v>x</v>
      </c>
    </row>
    <row r="2458" spans="1:13" x14ac:dyDescent="0.35">
      <c r="A2458" s="73">
        <v>10496</v>
      </c>
      <c r="B2458" s="73"/>
      <c r="C2458" s="73"/>
      <c r="D2458" s="73"/>
      <c r="E2458" s="73"/>
      <c r="F2458" s="73"/>
      <c r="G2458" s="73"/>
      <c r="H2458" s="73"/>
      <c r="I2458" s="73"/>
      <c r="J2458" s="73"/>
      <c r="K2458" s="73"/>
      <c r="L2458" s="73"/>
      <c r="M2458" s="96" t="str">
        <f t="shared" si="38"/>
        <v/>
      </c>
    </row>
    <row r="2459" spans="1:13" x14ac:dyDescent="0.35">
      <c r="A2459" s="73">
        <v>10497</v>
      </c>
      <c r="B2459" s="73" t="s">
        <v>525</v>
      </c>
      <c r="C2459" s="73" t="s">
        <v>752</v>
      </c>
      <c r="D2459" s="73" t="s">
        <v>18</v>
      </c>
      <c r="E2459" s="73"/>
      <c r="F2459" s="73"/>
      <c r="G2459" s="73"/>
      <c r="H2459" s="73" t="s">
        <v>18</v>
      </c>
      <c r="I2459" s="73"/>
      <c r="J2459" s="73"/>
      <c r="K2459" s="73" t="s">
        <v>98</v>
      </c>
      <c r="L2459" s="73" t="s">
        <v>135</v>
      </c>
      <c r="M2459" s="96" t="str">
        <f t="shared" si="38"/>
        <v>x</v>
      </c>
    </row>
    <row r="2460" spans="1:13" x14ac:dyDescent="0.35">
      <c r="A2460" s="73">
        <v>10498</v>
      </c>
      <c r="B2460" s="73" t="s">
        <v>526</v>
      </c>
      <c r="C2460" s="73"/>
      <c r="D2460" s="73"/>
      <c r="E2460" s="73"/>
      <c r="F2460" s="73"/>
      <c r="G2460" s="73"/>
      <c r="H2460" s="73"/>
      <c r="I2460" s="73"/>
      <c r="J2460" s="73"/>
      <c r="K2460" s="73"/>
      <c r="L2460" s="73"/>
      <c r="M2460" s="96" t="str">
        <f t="shared" si="38"/>
        <v/>
      </c>
    </row>
    <row r="2461" spans="1:13" x14ac:dyDescent="0.35">
      <c r="A2461" s="73">
        <v>10499</v>
      </c>
      <c r="B2461" s="73" t="s">
        <v>527</v>
      </c>
      <c r="C2461" s="73"/>
      <c r="D2461" s="73"/>
      <c r="E2461" s="73"/>
      <c r="F2461" s="73"/>
      <c r="G2461" s="73"/>
      <c r="H2461" s="73"/>
      <c r="I2461" s="73"/>
      <c r="J2461" s="73"/>
      <c r="K2461" s="73"/>
      <c r="L2461" s="73"/>
      <c r="M2461" s="96" t="str">
        <f t="shared" si="38"/>
        <v/>
      </c>
    </row>
    <row r="2462" spans="1:13" x14ac:dyDescent="0.35">
      <c r="A2462" s="73">
        <v>10500</v>
      </c>
      <c r="B2462" s="73"/>
      <c r="C2462" s="73"/>
      <c r="D2462" s="73"/>
      <c r="E2462" s="73"/>
      <c r="F2462" s="73"/>
      <c r="G2462" s="73"/>
      <c r="H2462" s="73"/>
      <c r="I2462" s="73"/>
      <c r="J2462" s="73"/>
      <c r="K2462" s="73"/>
      <c r="L2462" s="73"/>
      <c r="M2462" s="96" t="str">
        <f t="shared" si="38"/>
        <v/>
      </c>
    </row>
    <row r="2463" spans="1:13" x14ac:dyDescent="0.35">
      <c r="A2463" s="73">
        <v>10501</v>
      </c>
      <c r="B2463" s="73"/>
      <c r="C2463" s="73"/>
      <c r="D2463" s="73"/>
      <c r="E2463" s="73"/>
      <c r="F2463" s="73"/>
      <c r="G2463" s="73"/>
      <c r="H2463" s="73"/>
      <c r="I2463" s="73"/>
      <c r="J2463" s="73"/>
      <c r="K2463" s="73"/>
      <c r="L2463" s="73"/>
      <c r="M2463" s="96" t="str">
        <f t="shared" si="38"/>
        <v/>
      </c>
    </row>
    <row r="2464" spans="1:13" x14ac:dyDescent="0.35">
      <c r="A2464" s="73">
        <v>10502</v>
      </c>
      <c r="B2464" s="73" t="s">
        <v>528</v>
      </c>
      <c r="C2464" s="73" t="s">
        <v>133</v>
      </c>
      <c r="D2464" s="73" t="s">
        <v>18</v>
      </c>
      <c r="E2464" s="73"/>
      <c r="F2464" s="73"/>
      <c r="G2464" s="73"/>
      <c r="H2464" s="73" t="s">
        <v>18</v>
      </c>
      <c r="I2464" s="73"/>
      <c r="J2464" s="73"/>
      <c r="K2464" s="73" t="s">
        <v>98</v>
      </c>
      <c r="L2464" s="73" t="s">
        <v>132</v>
      </c>
      <c r="M2464" s="96" t="str">
        <f t="shared" si="38"/>
        <v>x</v>
      </c>
    </row>
    <row r="2465" spans="1:13" x14ac:dyDescent="0.35">
      <c r="A2465" s="73">
        <v>10503</v>
      </c>
      <c r="B2465" s="73" t="s">
        <v>529</v>
      </c>
      <c r="C2465" s="73" t="s">
        <v>133</v>
      </c>
      <c r="D2465" s="73" t="s">
        <v>18</v>
      </c>
      <c r="E2465" s="73"/>
      <c r="F2465" s="73"/>
      <c r="G2465" s="73"/>
      <c r="H2465" s="73" t="s">
        <v>18</v>
      </c>
      <c r="I2465" s="73"/>
      <c r="J2465" s="73"/>
      <c r="K2465" s="73" t="s">
        <v>98</v>
      </c>
      <c r="L2465" s="73" t="s">
        <v>132</v>
      </c>
      <c r="M2465" s="96" t="str">
        <f t="shared" si="38"/>
        <v>x</v>
      </c>
    </row>
    <row r="2466" spans="1:13" x14ac:dyDescent="0.35">
      <c r="A2466" s="73">
        <v>10504</v>
      </c>
      <c r="B2466" s="73" t="s">
        <v>530</v>
      </c>
      <c r="C2466" s="73" t="s">
        <v>752</v>
      </c>
      <c r="D2466" s="73"/>
      <c r="E2466" s="73"/>
      <c r="F2466" s="73"/>
      <c r="G2466" s="73"/>
      <c r="H2466" s="73" t="s">
        <v>18</v>
      </c>
      <c r="I2466" s="73"/>
      <c r="J2466" s="73"/>
      <c r="K2466" s="73"/>
      <c r="L2466" s="73"/>
      <c r="M2466" s="96" t="str">
        <f t="shared" si="38"/>
        <v>x</v>
      </c>
    </row>
    <row r="2467" spans="1:13" x14ac:dyDescent="0.35">
      <c r="A2467" s="73">
        <v>10505</v>
      </c>
      <c r="B2467" s="73"/>
      <c r="C2467" s="73"/>
      <c r="D2467" s="73"/>
      <c r="E2467" s="73"/>
      <c r="F2467" s="73"/>
      <c r="G2467" s="73"/>
      <c r="H2467" s="73"/>
      <c r="I2467" s="73"/>
      <c r="J2467" s="73"/>
      <c r="K2467" s="73"/>
      <c r="L2467" s="73"/>
      <c r="M2467" s="96" t="str">
        <f t="shared" si="38"/>
        <v/>
      </c>
    </row>
    <row r="2468" spans="1:13" x14ac:dyDescent="0.35">
      <c r="A2468" s="73">
        <v>10506</v>
      </c>
      <c r="B2468" s="73" t="s">
        <v>531</v>
      </c>
      <c r="C2468" s="73" t="s">
        <v>133</v>
      </c>
      <c r="D2468" s="73" t="s">
        <v>18</v>
      </c>
      <c r="E2468" s="73"/>
      <c r="F2468" s="73"/>
      <c r="G2468" s="73"/>
      <c r="H2468" s="73" t="s">
        <v>18</v>
      </c>
      <c r="I2468" s="73"/>
      <c r="J2468" s="73"/>
      <c r="K2468" s="73" t="s">
        <v>96</v>
      </c>
      <c r="L2468" s="73" t="s">
        <v>129</v>
      </c>
      <c r="M2468" s="96" t="str">
        <f t="shared" si="38"/>
        <v>x</v>
      </c>
    </row>
    <row r="2469" spans="1:13" x14ac:dyDescent="0.35">
      <c r="A2469" s="73">
        <v>10507</v>
      </c>
      <c r="B2469" s="73" t="s">
        <v>532</v>
      </c>
      <c r="C2469" s="73" t="s">
        <v>133</v>
      </c>
      <c r="D2469" s="73" t="s">
        <v>18</v>
      </c>
      <c r="E2469" s="73"/>
      <c r="F2469" s="73"/>
      <c r="G2469" s="73"/>
      <c r="H2469" s="73" t="s">
        <v>18</v>
      </c>
      <c r="I2469" s="73"/>
      <c r="J2469" s="73"/>
      <c r="K2469" s="73" t="s">
        <v>92</v>
      </c>
      <c r="L2469" s="73" t="s">
        <v>132</v>
      </c>
      <c r="M2469" s="96" t="str">
        <f t="shared" si="38"/>
        <v>x</v>
      </c>
    </row>
    <row r="2470" spans="1:13" x14ac:dyDescent="0.35">
      <c r="A2470" s="73">
        <v>10508</v>
      </c>
      <c r="B2470" s="73" t="s">
        <v>533</v>
      </c>
      <c r="C2470" s="73"/>
      <c r="D2470" s="73"/>
      <c r="E2470" s="73"/>
      <c r="F2470" s="73"/>
      <c r="G2470" s="73"/>
      <c r="H2470" s="73"/>
      <c r="I2470" s="73"/>
      <c r="J2470" s="73"/>
      <c r="K2470" s="73"/>
      <c r="L2470" s="73"/>
      <c r="M2470" s="96" t="str">
        <f t="shared" si="38"/>
        <v/>
      </c>
    </row>
    <row r="2471" spans="1:13" x14ac:dyDescent="0.35">
      <c r="A2471" s="73">
        <v>10509</v>
      </c>
      <c r="B2471" s="73"/>
      <c r="C2471" s="73"/>
      <c r="D2471" s="73"/>
      <c r="E2471" s="73"/>
      <c r="F2471" s="73"/>
      <c r="G2471" s="73"/>
      <c r="H2471" s="73"/>
      <c r="I2471" s="73"/>
      <c r="J2471" s="73"/>
      <c r="K2471" s="73"/>
      <c r="L2471" s="73"/>
      <c r="M2471" s="96" t="str">
        <f t="shared" si="38"/>
        <v/>
      </c>
    </row>
    <row r="2472" spans="1:13" x14ac:dyDescent="0.35">
      <c r="A2472" s="73">
        <v>10510</v>
      </c>
      <c r="B2472" s="73" t="s">
        <v>534</v>
      </c>
      <c r="C2472" s="73" t="s">
        <v>752</v>
      </c>
      <c r="D2472" s="73" t="s">
        <v>18</v>
      </c>
      <c r="E2472" s="73"/>
      <c r="F2472" s="73"/>
      <c r="G2472" s="73"/>
      <c r="H2472" s="73" t="s">
        <v>18</v>
      </c>
      <c r="I2472" s="73"/>
      <c r="J2472" s="73"/>
      <c r="K2472" s="73" t="s">
        <v>73</v>
      </c>
      <c r="L2472" s="73" t="s">
        <v>129</v>
      </c>
      <c r="M2472" s="96" t="str">
        <f t="shared" si="38"/>
        <v>x</v>
      </c>
    </row>
    <row r="2473" spans="1:13" x14ac:dyDescent="0.35">
      <c r="A2473" s="73">
        <v>10511</v>
      </c>
      <c r="B2473" s="73" t="s">
        <v>535</v>
      </c>
      <c r="C2473" s="73"/>
      <c r="D2473" s="73"/>
      <c r="E2473" s="73"/>
      <c r="F2473" s="73"/>
      <c r="G2473" s="73"/>
      <c r="H2473" s="73"/>
      <c r="I2473" s="73"/>
      <c r="J2473" s="73"/>
      <c r="K2473" s="73"/>
      <c r="L2473" s="73"/>
      <c r="M2473" s="96" t="str">
        <f t="shared" si="38"/>
        <v/>
      </c>
    </row>
    <row r="2474" spans="1:13" x14ac:dyDescent="0.35">
      <c r="A2474" s="73">
        <v>10512</v>
      </c>
      <c r="B2474" s="73"/>
      <c r="C2474" s="73"/>
      <c r="D2474" s="73"/>
      <c r="E2474" s="73"/>
      <c r="F2474" s="73"/>
      <c r="G2474" s="73"/>
      <c r="H2474" s="73"/>
      <c r="I2474" s="73"/>
      <c r="J2474" s="73"/>
      <c r="K2474" s="73"/>
      <c r="L2474" s="73"/>
      <c r="M2474" s="96" t="str">
        <f t="shared" si="38"/>
        <v/>
      </c>
    </row>
    <row r="2475" spans="1:13" x14ac:dyDescent="0.35">
      <c r="A2475" s="73">
        <v>10513</v>
      </c>
      <c r="B2475" s="73" t="s">
        <v>536</v>
      </c>
      <c r="C2475" s="73"/>
      <c r="D2475" s="73"/>
      <c r="E2475" s="73"/>
      <c r="F2475" s="73"/>
      <c r="G2475" s="73"/>
      <c r="H2475" s="73"/>
      <c r="I2475" s="73"/>
      <c r="J2475" s="73"/>
      <c r="K2475" s="73"/>
      <c r="L2475" s="73"/>
      <c r="M2475" s="96" t="str">
        <f t="shared" si="38"/>
        <v/>
      </c>
    </row>
    <row r="2476" spans="1:13" x14ac:dyDescent="0.35">
      <c r="A2476" s="73">
        <v>10514</v>
      </c>
      <c r="B2476" s="73"/>
      <c r="C2476" s="73"/>
      <c r="D2476" s="73"/>
      <c r="E2476" s="73"/>
      <c r="F2476" s="73"/>
      <c r="G2476" s="73"/>
      <c r="H2476" s="73"/>
      <c r="I2476" s="73"/>
      <c r="J2476" s="73"/>
      <c r="K2476" s="73"/>
      <c r="L2476" s="73"/>
      <c r="M2476" s="96" t="str">
        <f t="shared" si="38"/>
        <v/>
      </c>
    </row>
    <row r="2477" spans="1:13" x14ac:dyDescent="0.35">
      <c r="A2477" s="73">
        <v>10515</v>
      </c>
      <c r="B2477" s="73"/>
      <c r="C2477" s="73"/>
      <c r="D2477" s="73"/>
      <c r="E2477" s="73"/>
      <c r="F2477" s="73"/>
      <c r="G2477" s="73"/>
      <c r="H2477" s="73"/>
      <c r="I2477" s="73"/>
      <c r="J2477" s="73"/>
      <c r="K2477" s="73"/>
      <c r="L2477" s="73"/>
      <c r="M2477" s="96" t="str">
        <f t="shared" si="38"/>
        <v/>
      </c>
    </row>
    <row r="2478" spans="1:13" x14ac:dyDescent="0.35">
      <c r="A2478" s="73">
        <v>10516</v>
      </c>
      <c r="B2478" s="73" t="s">
        <v>537</v>
      </c>
      <c r="C2478" s="73"/>
      <c r="D2478" s="73"/>
      <c r="E2478" s="73"/>
      <c r="F2478" s="73"/>
      <c r="G2478" s="73"/>
      <c r="H2478" s="73"/>
      <c r="I2478" s="73"/>
      <c r="J2478" s="73"/>
      <c r="K2478" s="73"/>
      <c r="L2478" s="73"/>
      <c r="M2478" s="96" t="str">
        <f t="shared" si="38"/>
        <v/>
      </c>
    </row>
    <row r="2479" spans="1:13" x14ac:dyDescent="0.35">
      <c r="A2479" s="73">
        <v>10517</v>
      </c>
      <c r="B2479" s="73" t="s">
        <v>538</v>
      </c>
      <c r="C2479" s="73"/>
      <c r="D2479" s="73"/>
      <c r="E2479" s="73"/>
      <c r="F2479" s="73"/>
      <c r="G2479" s="73"/>
      <c r="H2479" s="73"/>
      <c r="I2479" s="73"/>
      <c r="J2479" s="73"/>
      <c r="K2479" s="73"/>
      <c r="L2479" s="73"/>
      <c r="M2479" s="96" t="str">
        <f t="shared" si="38"/>
        <v/>
      </c>
    </row>
    <row r="2480" spans="1:13" x14ac:dyDescent="0.35">
      <c r="A2480" s="73">
        <v>10518</v>
      </c>
      <c r="B2480" s="73" t="s">
        <v>539</v>
      </c>
      <c r="C2480" s="73"/>
      <c r="D2480" s="73"/>
      <c r="E2480" s="73"/>
      <c r="F2480" s="73"/>
      <c r="G2480" s="73"/>
      <c r="H2480" s="73"/>
      <c r="I2480" s="73"/>
      <c r="J2480" s="73"/>
      <c r="K2480" s="73"/>
      <c r="L2480" s="73"/>
      <c r="M2480" s="96" t="str">
        <f t="shared" si="38"/>
        <v/>
      </c>
    </row>
    <row r="2481" spans="1:13" x14ac:dyDescent="0.35">
      <c r="A2481" s="73">
        <v>10519</v>
      </c>
      <c r="B2481" s="73"/>
      <c r="C2481" s="73"/>
      <c r="D2481" s="73"/>
      <c r="E2481" s="73"/>
      <c r="F2481" s="73"/>
      <c r="G2481" s="73"/>
      <c r="H2481" s="73"/>
      <c r="I2481" s="73"/>
      <c r="J2481" s="73"/>
      <c r="K2481" s="73"/>
      <c r="L2481" s="73"/>
      <c r="M2481" s="96" t="str">
        <f t="shared" si="38"/>
        <v/>
      </c>
    </row>
    <row r="2482" spans="1:13" x14ac:dyDescent="0.35">
      <c r="A2482" s="73">
        <v>10520</v>
      </c>
      <c r="B2482" s="73"/>
      <c r="C2482" s="73"/>
      <c r="D2482" s="73"/>
      <c r="E2482" s="73"/>
      <c r="F2482" s="73"/>
      <c r="G2482" s="73"/>
      <c r="H2482" s="73"/>
      <c r="I2482" s="73"/>
      <c r="J2482" s="73"/>
      <c r="K2482" s="73"/>
      <c r="L2482" s="73"/>
      <c r="M2482" s="96" t="str">
        <f t="shared" si="38"/>
        <v/>
      </c>
    </row>
    <row r="2483" spans="1:13" x14ac:dyDescent="0.35">
      <c r="A2483" s="73">
        <v>10521</v>
      </c>
      <c r="B2483" s="73" t="s">
        <v>540</v>
      </c>
      <c r="C2483" s="73" t="s">
        <v>752</v>
      </c>
      <c r="D2483" s="73" t="s">
        <v>18</v>
      </c>
      <c r="E2483" s="73"/>
      <c r="F2483" s="73"/>
      <c r="G2483" s="73"/>
      <c r="H2483" s="73" t="s">
        <v>18</v>
      </c>
      <c r="I2483" s="73"/>
      <c r="J2483" s="73"/>
      <c r="K2483" s="73" t="s">
        <v>97</v>
      </c>
      <c r="L2483" s="73" t="s">
        <v>129</v>
      </c>
      <c r="M2483" s="96" t="str">
        <f t="shared" si="38"/>
        <v>x</v>
      </c>
    </row>
    <row r="2484" spans="1:13" x14ac:dyDescent="0.35">
      <c r="A2484" s="73">
        <v>10522</v>
      </c>
      <c r="B2484" s="73" t="s">
        <v>541</v>
      </c>
      <c r="C2484" s="73"/>
      <c r="D2484" s="73"/>
      <c r="E2484" s="73"/>
      <c r="F2484" s="73"/>
      <c r="G2484" s="73"/>
      <c r="H2484" s="73"/>
      <c r="I2484" s="73"/>
      <c r="J2484" s="73"/>
      <c r="K2484" s="73"/>
      <c r="L2484" s="73"/>
      <c r="M2484" s="96" t="str">
        <f t="shared" si="38"/>
        <v/>
      </c>
    </row>
    <row r="2485" spans="1:13" x14ac:dyDescent="0.35">
      <c r="A2485" s="73">
        <v>10523</v>
      </c>
      <c r="B2485" s="73"/>
      <c r="C2485" s="73"/>
      <c r="D2485" s="73"/>
      <c r="E2485" s="73"/>
      <c r="F2485" s="73"/>
      <c r="G2485" s="73"/>
      <c r="H2485" s="73"/>
      <c r="I2485" s="73"/>
      <c r="J2485" s="73"/>
      <c r="K2485" s="73"/>
      <c r="L2485" s="73"/>
      <c r="M2485" s="96" t="str">
        <f t="shared" si="38"/>
        <v/>
      </c>
    </row>
    <row r="2486" spans="1:13" x14ac:dyDescent="0.35">
      <c r="A2486" s="73">
        <v>10524</v>
      </c>
      <c r="B2486" s="73"/>
      <c r="C2486" s="73"/>
      <c r="D2486" s="73"/>
      <c r="E2486" s="73"/>
      <c r="F2486" s="73"/>
      <c r="G2486" s="73"/>
      <c r="H2486" s="73"/>
      <c r="I2486" s="73"/>
      <c r="J2486" s="73"/>
      <c r="K2486" s="73"/>
      <c r="L2486" s="73"/>
      <c r="M2486" s="96" t="str">
        <f t="shared" si="38"/>
        <v/>
      </c>
    </row>
    <row r="2487" spans="1:13" x14ac:dyDescent="0.35">
      <c r="A2487" s="73">
        <v>10525</v>
      </c>
      <c r="B2487" s="73"/>
      <c r="C2487" s="73"/>
      <c r="D2487" s="73"/>
      <c r="E2487" s="73"/>
      <c r="F2487" s="73"/>
      <c r="G2487" s="73"/>
      <c r="H2487" s="73"/>
      <c r="I2487" s="73"/>
      <c r="J2487" s="73"/>
      <c r="K2487" s="73"/>
      <c r="L2487" s="73"/>
      <c r="M2487" s="96" t="str">
        <f t="shared" si="38"/>
        <v/>
      </c>
    </row>
    <row r="2488" spans="1:13" x14ac:dyDescent="0.35">
      <c r="A2488" s="73">
        <v>10526</v>
      </c>
      <c r="B2488" s="73"/>
      <c r="C2488" s="73"/>
      <c r="D2488" s="73"/>
      <c r="E2488" s="73"/>
      <c r="F2488" s="73"/>
      <c r="G2488" s="73"/>
      <c r="H2488" s="73"/>
      <c r="I2488" s="73"/>
      <c r="J2488" s="73"/>
      <c r="K2488" s="73"/>
      <c r="L2488" s="73"/>
      <c r="M2488" s="96" t="str">
        <f t="shared" si="38"/>
        <v/>
      </c>
    </row>
    <row r="2489" spans="1:13" x14ac:dyDescent="0.35">
      <c r="A2489" s="73">
        <v>10527</v>
      </c>
      <c r="B2489" s="73" t="s">
        <v>542</v>
      </c>
      <c r="C2489" s="73"/>
      <c r="D2489" s="73"/>
      <c r="E2489" s="73"/>
      <c r="F2489" s="73"/>
      <c r="G2489" s="73"/>
      <c r="H2489" s="73"/>
      <c r="I2489" s="73"/>
      <c r="J2489" s="73"/>
      <c r="K2489" s="73"/>
      <c r="L2489" s="73"/>
      <c r="M2489" s="96" t="str">
        <f t="shared" si="38"/>
        <v/>
      </c>
    </row>
    <row r="2490" spans="1:13" x14ac:dyDescent="0.35">
      <c r="A2490" s="73">
        <v>10528</v>
      </c>
      <c r="B2490" s="73" t="s">
        <v>543</v>
      </c>
      <c r="C2490" s="73" t="s">
        <v>752</v>
      </c>
      <c r="D2490" s="73" t="s">
        <v>18</v>
      </c>
      <c r="E2490" s="73"/>
      <c r="F2490" s="73"/>
      <c r="G2490" s="73"/>
      <c r="H2490" s="73" t="s">
        <v>18</v>
      </c>
      <c r="I2490" s="73"/>
      <c r="J2490" s="73"/>
      <c r="K2490" s="73" t="s">
        <v>92</v>
      </c>
      <c r="L2490" s="73" t="s">
        <v>132</v>
      </c>
      <c r="M2490" s="96" t="str">
        <f t="shared" si="38"/>
        <v>x</v>
      </c>
    </row>
    <row r="2491" spans="1:13" x14ac:dyDescent="0.35">
      <c r="A2491" s="73">
        <v>10529</v>
      </c>
      <c r="B2491" s="73"/>
      <c r="C2491" s="73"/>
      <c r="D2491" s="73"/>
      <c r="E2491" s="73"/>
      <c r="F2491" s="73"/>
      <c r="G2491" s="73"/>
      <c r="H2491" s="73"/>
      <c r="I2491" s="73"/>
      <c r="J2491" s="73"/>
      <c r="K2491" s="73"/>
      <c r="L2491" s="73"/>
      <c r="M2491" s="96" t="str">
        <f t="shared" si="38"/>
        <v/>
      </c>
    </row>
    <row r="2492" spans="1:13" x14ac:dyDescent="0.35">
      <c r="A2492" s="73">
        <v>10530</v>
      </c>
      <c r="B2492" s="73"/>
      <c r="C2492" s="73"/>
      <c r="D2492" s="73"/>
      <c r="E2492" s="73"/>
      <c r="F2492" s="73"/>
      <c r="G2492" s="73"/>
      <c r="H2492" s="73"/>
      <c r="I2492" s="73"/>
      <c r="J2492" s="73"/>
      <c r="K2492" s="73"/>
      <c r="L2492" s="73"/>
      <c r="M2492" s="96" t="str">
        <f t="shared" si="38"/>
        <v/>
      </c>
    </row>
    <row r="2493" spans="1:13" x14ac:dyDescent="0.35">
      <c r="A2493" s="73">
        <v>10531</v>
      </c>
      <c r="B2493" s="73"/>
      <c r="C2493" s="73"/>
      <c r="D2493" s="73"/>
      <c r="E2493" s="73"/>
      <c r="F2493" s="73"/>
      <c r="G2493" s="73"/>
      <c r="H2493" s="73"/>
      <c r="I2493" s="73"/>
      <c r="J2493" s="73"/>
      <c r="K2493" s="73"/>
      <c r="L2493" s="73"/>
      <c r="M2493" s="96" t="str">
        <f t="shared" si="38"/>
        <v/>
      </c>
    </row>
    <row r="2494" spans="1:13" x14ac:dyDescent="0.35">
      <c r="A2494" s="73">
        <v>10532</v>
      </c>
      <c r="B2494" s="73"/>
      <c r="C2494" s="73"/>
      <c r="D2494" s="73"/>
      <c r="E2494" s="73"/>
      <c r="F2494" s="73"/>
      <c r="G2494" s="73"/>
      <c r="H2494" s="73"/>
      <c r="I2494" s="73"/>
      <c r="J2494" s="73"/>
      <c r="K2494" s="73"/>
      <c r="L2494" s="73"/>
      <c r="M2494" s="96" t="str">
        <f t="shared" si="38"/>
        <v/>
      </c>
    </row>
    <row r="2495" spans="1:13" x14ac:dyDescent="0.35">
      <c r="A2495" s="73">
        <v>10533</v>
      </c>
      <c r="B2495" s="73"/>
      <c r="C2495" s="73"/>
      <c r="D2495" s="73"/>
      <c r="E2495" s="73"/>
      <c r="F2495" s="73"/>
      <c r="G2495" s="73"/>
      <c r="H2495" s="73"/>
      <c r="I2495" s="73"/>
      <c r="J2495" s="73"/>
      <c r="K2495" s="73"/>
      <c r="L2495" s="73"/>
      <c r="M2495" s="96" t="str">
        <f t="shared" si="38"/>
        <v/>
      </c>
    </row>
    <row r="2496" spans="1:13" x14ac:dyDescent="0.35">
      <c r="A2496" s="73">
        <v>10534</v>
      </c>
      <c r="B2496" s="73"/>
      <c r="C2496" s="73"/>
      <c r="D2496" s="73"/>
      <c r="E2496" s="73"/>
      <c r="F2496" s="73"/>
      <c r="G2496" s="73"/>
      <c r="H2496" s="73"/>
      <c r="I2496" s="73"/>
      <c r="J2496" s="73"/>
      <c r="K2496" s="73"/>
      <c r="L2496" s="73"/>
      <c r="M2496" s="96" t="str">
        <f t="shared" si="38"/>
        <v/>
      </c>
    </row>
    <row r="2497" spans="1:13" x14ac:dyDescent="0.35">
      <c r="A2497" s="73">
        <v>10535</v>
      </c>
      <c r="B2497" s="73"/>
      <c r="C2497" s="73"/>
      <c r="D2497" s="73"/>
      <c r="E2497" s="73"/>
      <c r="F2497" s="73"/>
      <c r="G2497" s="73"/>
      <c r="H2497" s="73"/>
      <c r="I2497" s="73"/>
      <c r="J2497" s="73"/>
      <c r="K2497" s="73"/>
      <c r="L2497" s="73"/>
      <c r="M2497" s="96" t="str">
        <f t="shared" si="38"/>
        <v/>
      </c>
    </row>
    <row r="2498" spans="1:13" x14ac:dyDescent="0.35">
      <c r="A2498" s="73">
        <v>10536</v>
      </c>
      <c r="B2498" s="73" t="s">
        <v>544</v>
      </c>
      <c r="C2498" s="73"/>
      <c r="D2498" s="73"/>
      <c r="E2498" s="73"/>
      <c r="F2498" s="73"/>
      <c r="G2498" s="73"/>
      <c r="H2498" s="73"/>
      <c r="I2498" s="73"/>
      <c r="J2498" s="73"/>
      <c r="K2498" s="73"/>
      <c r="L2498" s="73"/>
      <c r="M2498" s="96" t="str">
        <f t="shared" ref="M2498:M2561" si="39">IF(COUNTA($D2498:$J2498)&gt;0,"x","")</f>
        <v/>
      </c>
    </row>
    <row r="2499" spans="1:13" x14ac:dyDescent="0.35">
      <c r="A2499" s="73">
        <v>10537</v>
      </c>
      <c r="B2499" s="73"/>
      <c r="C2499" s="73"/>
      <c r="D2499" s="73"/>
      <c r="E2499" s="73"/>
      <c r="F2499" s="73"/>
      <c r="G2499" s="73"/>
      <c r="H2499" s="73"/>
      <c r="I2499" s="73"/>
      <c r="J2499" s="73"/>
      <c r="K2499" s="73"/>
      <c r="L2499" s="73"/>
      <c r="M2499" s="96" t="str">
        <f t="shared" si="39"/>
        <v/>
      </c>
    </row>
    <row r="2500" spans="1:13" x14ac:dyDescent="0.35">
      <c r="A2500" s="73">
        <v>10538</v>
      </c>
      <c r="B2500" s="73"/>
      <c r="C2500" s="73"/>
      <c r="D2500" s="73"/>
      <c r="E2500" s="73"/>
      <c r="F2500" s="73"/>
      <c r="G2500" s="73"/>
      <c r="H2500" s="73"/>
      <c r="I2500" s="73"/>
      <c r="J2500" s="73"/>
      <c r="K2500" s="73"/>
      <c r="L2500" s="73"/>
      <c r="M2500" s="96" t="str">
        <f t="shared" si="39"/>
        <v/>
      </c>
    </row>
    <row r="2501" spans="1:13" x14ac:dyDescent="0.35">
      <c r="A2501" s="73">
        <v>10539</v>
      </c>
      <c r="B2501" s="73"/>
      <c r="C2501" s="73"/>
      <c r="D2501" s="73"/>
      <c r="E2501" s="73"/>
      <c r="F2501" s="73"/>
      <c r="G2501" s="73"/>
      <c r="H2501" s="73"/>
      <c r="I2501" s="73"/>
      <c r="J2501" s="73"/>
      <c r="K2501" s="73"/>
      <c r="L2501" s="73"/>
      <c r="M2501" s="96" t="str">
        <f t="shared" si="39"/>
        <v/>
      </c>
    </row>
    <row r="2502" spans="1:13" x14ac:dyDescent="0.35">
      <c r="A2502" s="73">
        <v>10540</v>
      </c>
      <c r="B2502" s="73" t="s">
        <v>545</v>
      </c>
      <c r="C2502" s="73"/>
      <c r="D2502" s="73"/>
      <c r="E2502" s="73"/>
      <c r="F2502" s="73"/>
      <c r="G2502" s="73"/>
      <c r="H2502" s="73"/>
      <c r="I2502" s="73"/>
      <c r="J2502" s="73"/>
      <c r="K2502" s="73"/>
      <c r="L2502" s="73"/>
      <c r="M2502" s="96" t="str">
        <f t="shared" si="39"/>
        <v/>
      </c>
    </row>
    <row r="2503" spans="1:13" x14ac:dyDescent="0.35">
      <c r="A2503" s="73">
        <v>10541</v>
      </c>
      <c r="B2503" s="73" t="s">
        <v>546</v>
      </c>
      <c r="C2503" s="73" t="s">
        <v>752</v>
      </c>
      <c r="D2503" s="73" t="s">
        <v>18</v>
      </c>
      <c r="E2503" s="73"/>
      <c r="F2503" s="73"/>
      <c r="G2503" s="73"/>
      <c r="H2503" s="73" t="s">
        <v>18</v>
      </c>
      <c r="I2503" s="73"/>
      <c r="J2503" s="73"/>
      <c r="K2503" s="73" t="s">
        <v>98</v>
      </c>
      <c r="L2503" s="73" t="s">
        <v>132</v>
      </c>
      <c r="M2503" s="96" t="str">
        <f t="shared" si="39"/>
        <v>x</v>
      </c>
    </row>
    <row r="2504" spans="1:13" x14ac:dyDescent="0.35">
      <c r="A2504" s="73">
        <v>10542</v>
      </c>
      <c r="B2504" s="73"/>
      <c r="C2504" s="73"/>
      <c r="D2504" s="73"/>
      <c r="E2504" s="73"/>
      <c r="F2504" s="73"/>
      <c r="G2504" s="73"/>
      <c r="H2504" s="73"/>
      <c r="I2504" s="73"/>
      <c r="J2504" s="73"/>
      <c r="K2504" s="73"/>
      <c r="L2504" s="73"/>
      <c r="M2504" s="96" t="str">
        <f t="shared" si="39"/>
        <v/>
      </c>
    </row>
    <row r="2505" spans="1:13" x14ac:dyDescent="0.35">
      <c r="A2505" s="73">
        <v>10543</v>
      </c>
      <c r="B2505" s="73" t="s">
        <v>547</v>
      </c>
      <c r="C2505" s="73"/>
      <c r="D2505" s="73"/>
      <c r="E2505" s="73"/>
      <c r="F2505" s="73"/>
      <c r="G2505" s="73"/>
      <c r="H2505" s="73"/>
      <c r="I2505" s="73"/>
      <c r="J2505" s="73"/>
      <c r="K2505" s="73"/>
      <c r="L2505" s="73"/>
      <c r="M2505" s="96" t="str">
        <f t="shared" si="39"/>
        <v/>
      </c>
    </row>
    <row r="2506" spans="1:13" x14ac:dyDescent="0.35">
      <c r="A2506" s="73">
        <v>10544</v>
      </c>
      <c r="B2506" s="73" t="s">
        <v>548</v>
      </c>
      <c r="C2506" s="73"/>
      <c r="D2506" s="73"/>
      <c r="E2506" s="73"/>
      <c r="F2506" s="73"/>
      <c r="G2506" s="73"/>
      <c r="H2506" s="73"/>
      <c r="I2506" s="73"/>
      <c r="J2506" s="73"/>
      <c r="K2506" s="73"/>
      <c r="L2506" s="73"/>
      <c r="M2506" s="96" t="str">
        <f t="shared" si="39"/>
        <v/>
      </c>
    </row>
    <row r="2507" spans="1:13" x14ac:dyDescent="0.35">
      <c r="A2507" s="73">
        <v>10545</v>
      </c>
      <c r="B2507" s="73" t="s">
        <v>549</v>
      </c>
      <c r="C2507" s="73"/>
      <c r="D2507" s="73"/>
      <c r="E2507" s="73"/>
      <c r="F2507" s="73"/>
      <c r="G2507" s="73"/>
      <c r="H2507" s="73"/>
      <c r="I2507" s="73"/>
      <c r="J2507" s="73"/>
      <c r="K2507" s="73"/>
      <c r="L2507" s="73"/>
      <c r="M2507" s="96" t="str">
        <f t="shared" si="39"/>
        <v/>
      </c>
    </row>
    <row r="2508" spans="1:13" x14ac:dyDescent="0.35">
      <c r="A2508" s="73">
        <v>10546</v>
      </c>
      <c r="B2508" s="73"/>
      <c r="C2508" s="73"/>
      <c r="D2508" s="73"/>
      <c r="E2508" s="73"/>
      <c r="F2508" s="73"/>
      <c r="G2508" s="73"/>
      <c r="H2508" s="73"/>
      <c r="I2508" s="73"/>
      <c r="J2508" s="73"/>
      <c r="K2508" s="73"/>
      <c r="L2508" s="73"/>
      <c r="M2508" s="96" t="str">
        <f t="shared" si="39"/>
        <v/>
      </c>
    </row>
    <row r="2509" spans="1:13" x14ac:dyDescent="0.35">
      <c r="A2509" s="73">
        <v>10547</v>
      </c>
      <c r="B2509" s="73"/>
      <c r="C2509" s="73"/>
      <c r="D2509" s="73"/>
      <c r="E2509" s="73"/>
      <c r="F2509" s="73"/>
      <c r="G2509" s="73"/>
      <c r="H2509" s="73"/>
      <c r="I2509" s="73"/>
      <c r="J2509" s="73"/>
      <c r="K2509" s="73"/>
      <c r="L2509" s="73"/>
      <c r="M2509" s="96" t="str">
        <f t="shared" si="39"/>
        <v/>
      </c>
    </row>
    <row r="2510" spans="1:13" x14ac:dyDescent="0.35">
      <c r="A2510" s="73">
        <v>10548</v>
      </c>
      <c r="B2510" s="73"/>
      <c r="C2510" s="73"/>
      <c r="D2510" s="73"/>
      <c r="E2510" s="73"/>
      <c r="F2510" s="73"/>
      <c r="G2510" s="73"/>
      <c r="H2510" s="73"/>
      <c r="I2510" s="73"/>
      <c r="J2510" s="73"/>
      <c r="K2510" s="73"/>
      <c r="L2510" s="73"/>
      <c r="M2510" s="96" t="str">
        <f t="shared" si="39"/>
        <v/>
      </c>
    </row>
    <row r="2511" spans="1:13" x14ac:dyDescent="0.35">
      <c r="A2511" s="73">
        <v>10549</v>
      </c>
      <c r="B2511" s="73" t="s">
        <v>550</v>
      </c>
      <c r="C2511" s="73" t="s">
        <v>133</v>
      </c>
      <c r="D2511" s="73"/>
      <c r="E2511" s="73"/>
      <c r="F2511" s="73"/>
      <c r="G2511" s="73"/>
      <c r="H2511" s="73"/>
      <c r="I2511" s="73"/>
      <c r="J2511" s="73"/>
      <c r="K2511" s="73"/>
      <c r="L2511" s="73"/>
      <c r="M2511" s="96" t="str">
        <f t="shared" si="39"/>
        <v/>
      </c>
    </row>
    <row r="2512" spans="1:13" x14ac:dyDescent="0.35">
      <c r="A2512" s="73">
        <v>10550</v>
      </c>
      <c r="B2512" s="73" t="s">
        <v>551</v>
      </c>
      <c r="C2512" s="73"/>
      <c r="D2512" s="73"/>
      <c r="E2512" s="73"/>
      <c r="F2512" s="73"/>
      <c r="G2512" s="73"/>
      <c r="H2512" s="73"/>
      <c r="I2512" s="73"/>
      <c r="J2512" s="73"/>
      <c r="K2512" s="73"/>
      <c r="L2512" s="73"/>
      <c r="M2512" s="96" t="str">
        <f t="shared" si="39"/>
        <v/>
      </c>
    </row>
    <row r="2513" spans="1:13" x14ac:dyDescent="0.35">
      <c r="A2513" s="73">
        <v>10551</v>
      </c>
      <c r="B2513" s="73"/>
      <c r="C2513" s="73"/>
      <c r="D2513" s="73"/>
      <c r="E2513" s="73"/>
      <c r="F2513" s="73"/>
      <c r="G2513" s="73"/>
      <c r="H2513" s="73"/>
      <c r="I2513" s="73"/>
      <c r="J2513" s="73"/>
      <c r="K2513" s="73"/>
      <c r="L2513" s="73"/>
      <c r="M2513" s="96" t="str">
        <f t="shared" si="39"/>
        <v/>
      </c>
    </row>
    <row r="2514" spans="1:13" x14ac:dyDescent="0.35">
      <c r="A2514" s="73">
        <v>10552</v>
      </c>
      <c r="B2514" s="73"/>
      <c r="C2514" s="73"/>
      <c r="D2514" s="73"/>
      <c r="E2514" s="73"/>
      <c r="F2514" s="73"/>
      <c r="G2514" s="73"/>
      <c r="H2514" s="73"/>
      <c r="I2514" s="73"/>
      <c r="J2514" s="73"/>
      <c r="K2514" s="73"/>
      <c r="L2514" s="73"/>
      <c r="M2514" s="96" t="str">
        <f t="shared" si="39"/>
        <v/>
      </c>
    </row>
    <row r="2515" spans="1:13" x14ac:dyDescent="0.35">
      <c r="A2515" s="73">
        <v>10553</v>
      </c>
      <c r="B2515" s="73"/>
      <c r="C2515" s="73"/>
      <c r="D2515" s="73"/>
      <c r="E2515" s="73"/>
      <c r="F2515" s="73"/>
      <c r="G2515" s="73"/>
      <c r="H2515" s="73"/>
      <c r="I2515" s="73"/>
      <c r="J2515" s="73"/>
      <c r="K2515" s="73"/>
      <c r="L2515" s="73"/>
      <c r="M2515" s="96" t="str">
        <f t="shared" si="39"/>
        <v/>
      </c>
    </row>
    <row r="2516" spans="1:13" x14ac:dyDescent="0.35">
      <c r="A2516" s="73">
        <v>10554</v>
      </c>
      <c r="B2516" s="73"/>
      <c r="C2516" s="73"/>
      <c r="D2516" s="73"/>
      <c r="E2516" s="73"/>
      <c r="F2516" s="73"/>
      <c r="G2516" s="73"/>
      <c r="H2516" s="73"/>
      <c r="I2516" s="73"/>
      <c r="J2516" s="73"/>
      <c r="K2516" s="73"/>
      <c r="L2516" s="73"/>
      <c r="M2516" s="96" t="str">
        <f t="shared" si="39"/>
        <v/>
      </c>
    </row>
    <row r="2517" spans="1:13" x14ac:dyDescent="0.35">
      <c r="A2517" s="73">
        <v>10555</v>
      </c>
      <c r="B2517" s="73" t="s">
        <v>552</v>
      </c>
      <c r="C2517" s="73" t="s">
        <v>752</v>
      </c>
      <c r="D2517" s="73"/>
      <c r="E2517" s="73"/>
      <c r="F2517" s="73"/>
      <c r="G2517" s="73"/>
      <c r="H2517" s="73"/>
      <c r="I2517" s="73"/>
      <c r="J2517" s="73"/>
      <c r="K2517" s="73"/>
      <c r="L2517" s="73"/>
      <c r="M2517" s="96" t="str">
        <f t="shared" si="39"/>
        <v/>
      </c>
    </row>
    <row r="2518" spans="1:13" x14ac:dyDescent="0.35">
      <c r="A2518" s="73">
        <v>10556</v>
      </c>
      <c r="B2518" s="73" t="s">
        <v>553</v>
      </c>
      <c r="C2518" s="73" t="s">
        <v>752</v>
      </c>
      <c r="D2518" s="73" t="s">
        <v>18</v>
      </c>
      <c r="E2518" s="73"/>
      <c r="F2518" s="73"/>
      <c r="G2518" s="73"/>
      <c r="H2518" s="73" t="s">
        <v>18</v>
      </c>
      <c r="I2518" s="73"/>
      <c r="J2518" s="73"/>
      <c r="K2518" s="73" t="s">
        <v>73</v>
      </c>
      <c r="L2518" s="73" t="s">
        <v>129</v>
      </c>
      <c r="M2518" s="96" t="str">
        <f t="shared" si="39"/>
        <v>x</v>
      </c>
    </row>
    <row r="2519" spans="1:13" x14ac:dyDescent="0.35">
      <c r="A2519" s="73">
        <v>10557</v>
      </c>
      <c r="B2519" s="73" t="s">
        <v>554</v>
      </c>
      <c r="C2519" s="73" t="s">
        <v>752</v>
      </c>
      <c r="D2519" s="73" t="s">
        <v>18</v>
      </c>
      <c r="E2519" s="73"/>
      <c r="F2519" s="73"/>
      <c r="G2519" s="73"/>
      <c r="H2519" s="73" t="s">
        <v>18</v>
      </c>
      <c r="I2519" s="73"/>
      <c r="J2519" s="73"/>
      <c r="K2519" s="73" t="s">
        <v>93</v>
      </c>
      <c r="L2519" s="73" t="s">
        <v>132</v>
      </c>
      <c r="M2519" s="96" t="str">
        <f t="shared" si="39"/>
        <v>x</v>
      </c>
    </row>
    <row r="2520" spans="1:13" x14ac:dyDescent="0.35">
      <c r="A2520" s="73">
        <v>10558</v>
      </c>
      <c r="B2520" s="73" t="s">
        <v>555</v>
      </c>
      <c r="C2520" s="73"/>
      <c r="D2520" s="73"/>
      <c r="E2520" s="73"/>
      <c r="F2520" s="73"/>
      <c r="G2520" s="73"/>
      <c r="H2520" s="73"/>
      <c r="I2520" s="73"/>
      <c r="J2520" s="73"/>
      <c r="K2520" s="73"/>
      <c r="L2520" s="73"/>
      <c r="M2520" s="96" t="str">
        <f t="shared" si="39"/>
        <v/>
      </c>
    </row>
    <row r="2521" spans="1:13" x14ac:dyDescent="0.35">
      <c r="A2521" s="73">
        <v>10559</v>
      </c>
      <c r="B2521" s="73"/>
      <c r="C2521" s="73"/>
      <c r="D2521" s="73"/>
      <c r="E2521" s="73"/>
      <c r="F2521" s="73"/>
      <c r="G2521" s="73"/>
      <c r="H2521" s="73"/>
      <c r="I2521" s="73"/>
      <c r="J2521" s="73"/>
      <c r="K2521" s="73"/>
      <c r="L2521" s="73"/>
      <c r="M2521" s="96" t="str">
        <f t="shared" si="39"/>
        <v/>
      </c>
    </row>
    <row r="2522" spans="1:13" x14ac:dyDescent="0.35">
      <c r="A2522" s="73">
        <v>10560</v>
      </c>
      <c r="B2522" s="73" t="s">
        <v>556</v>
      </c>
      <c r="C2522" s="73"/>
      <c r="D2522" s="73"/>
      <c r="E2522" s="73"/>
      <c r="F2522" s="73"/>
      <c r="G2522" s="73"/>
      <c r="H2522" s="73"/>
      <c r="I2522" s="73"/>
      <c r="J2522" s="73"/>
      <c r="K2522" s="73"/>
      <c r="L2522" s="73"/>
      <c r="M2522" s="96" t="str">
        <f t="shared" si="39"/>
        <v/>
      </c>
    </row>
    <row r="2523" spans="1:13" x14ac:dyDescent="0.35">
      <c r="A2523" s="73">
        <v>10561</v>
      </c>
      <c r="B2523" s="73" t="s">
        <v>557</v>
      </c>
      <c r="C2523" s="73" t="s">
        <v>133</v>
      </c>
      <c r="D2523" s="73" t="s">
        <v>18</v>
      </c>
      <c r="E2523" s="73"/>
      <c r="F2523" s="73"/>
      <c r="G2523" s="73"/>
      <c r="H2523" s="73" t="s">
        <v>18</v>
      </c>
      <c r="I2523" s="73"/>
      <c r="J2523" s="73"/>
      <c r="K2523" s="73" t="s">
        <v>97</v>
      </c>
      <c r="L2523" s="73" t="s">
        <v>132</v>
      </c>
      <c r="M2523" s="96" t="str">
        <f t="shared" si="39"/>
        <v>x</v>
      </c>
    </row>
    <row r="2524" spans="1:13" x14ac:dyDescent="0.35">
      <c r="A2524" s="73">
        <v>10562</v>
      </c>
      <c r="B2524" s="73" t="s">
        <v>558</v>
      </c>
      <c r="C2524" s="73" t="s">
        <v>752</v>
      </c>
      <c r="D2524" s="73" t="s">
        <v>18</v>
      </c>
      <c r="E2524" s="73"/>
      <c r="F2524" s="73"/>
      <c r="G2524" s="73"/>
      <c r="H2524" s="73" t="s">
        <v>18</v>
      </c>
      <c r="I2524" s="73"/>
      <c r="J2524" s="73"/>
      <c r="K2524" s="73" t="s">
        <v>95</v>
      </c>
      <c r="L2524" s="73" t="s">
        <v>132</v>
      </c>
      <c r="M2524" s="96" t="str">
        <f t="shared" si="39"/>
        <v>x</v>
      </c>
    </row>
    <row r="2525" spans="1:13" x14ac:dyDescent="0.35">
      <c r="A2525" s="73">
        <v>10563</v>
      </c>
      <c r="B2525" s="73" t="s">
        <v>559</v>
      </c>
      <c r="C2525" s="73" t="s">
        <v>133</v>
      </c>
      <c r="D2525" s="73" t="s">
        <v>18</v>
      </c>
      <c r="E2525" s="73"/>
      <c r="F2525" s="73"/>
      <c r="G2525" s="73"/>
      <c r="H2525" s="73" t="s">
        <v>18</v>
      </c>
      <c r="I2525" s="73"/>
      <c r="J2525" s="73"/>
      <c r="K2525" s="73" t="s">
        <v>1039</v>
      </c>
      <c r="L2525" s="73" t="s">
        <v>129</v>
      </c>
      <c r="M2525" s="96" t="str">
        <f t="shared" si="39"/>
        <v>x</v>
      </c>
    </row>
    <row r="2526" spans="1:13" x14ac:dyDescent="0.35">
      <c r="A2526" s="73">
        <v>10564</v>
      </c>
      <c r="B2526" s="73" t="s">
        <v>560</v>
      </c>
      <c r="C2526" s="73" t="s">
        <v>752</v>
      </c>
      <c r="D2526" s="73" t="s">
        <v>18</v>
      </c>
      <c r="E2526" s="73"/>
      <c r="F2526" s="73"/>
      <c r="G2526" s="73"/>
      <c r="H2526" s="73" t="s">
        <v>18</v>
      </c>
      <c r="I2526" s="73"/>
      <c r="J2526" s="73"/>
      <c r="K2526" s="73" t="s">
        <v>1039</v>
      </c>
      <c r="L2526" s="73" t="s">
        <v>129</v>
      </c>
      <c r="M2526" s="96" t="str">
        <f t="shared" si="39"/>
        <v>x</v>
      </c>
    </row>
    <row r="2527" spans="1:13" x14ac:dyDescent="0.35">
      <c r="A2527" s="73">
        <v>10565</v>
      </c>
      <c r="B2527" s="73" t="s">
        <v>737</v>
      </c>
      <c r="C2527" s="73" t="s">
        <v>752</v>
      </c>
      <c r="D2527" s="73" t="s">
        <v>18</v>
      </c>
      <c r="E2527" s="73"/>
      <c r="F2527" s="73"/>
      <c r="G2527" s="73"/>
      <c r="H2527" s="73"/>
      <c r="I2527" s="73"/>
      <c r="J2527" s="73"/>
      <c r="K2527" s="73" t="s">
        <v>96</v>
      </c>
      <c r="L2527" s="73" t="s">
        <v>132</v>
      </c>
      <c r="M2527" s="96" t="str">
        <f t="shared" si="39"/>
        <v>x</v>
      </c>
    </row>
    <row r="2528" spans="1:13" x14ac:dyDescent="0.35">
      <c r="A2528" s="73">
        <v>10566</v>
      </c>
      <c r="B2528" s="73" t="s">
        <v>561</v>
      </c>
      <c r="C2528" s="73" t="s">
        <v>133</v>
      </c>
      <c r="D2528" s="73" t="s">
        <v>18</v>
      </c>
      <c r="E2528" s="73"/>
      <c r="F2528" s="73"/>
      <c r="G2528" s="73"/>
      <c r="H2528" s="73"/>
      <c r="I2528" s="73"/>
      <c r="J2528" s="73"/>
      <c r="K2528" s="73" t="s">
        <v>95</v>
      </c>
      <c r="L2528" s="73" t="s">
        <v>132</v>
      </c>
      <c r="M2528" s="96" t="str">
        <f t="shared" si="39"/>
        <v>x</v>
      </c>
    </row>
    <row r="2529" spans="1:13" x14ac:dyDescent="0.35">
      <c r="A2529" s="73">
        <v>10567</v>
      </c>
      <c r="B2529" s="73" t="s">
        <v>562</v>
      </c>
      <c r="C2529" s="73" t="s">
        <v>133</v>
      </c>
      <c r="D2529" s="73"/>
      <c r="E2529" s="73"/>
      <c r="F2529" s="73"/>
      <c r="G2529" s="73"/>
      <c r="H2529" s="73"/>
      <c r="I2529" s="73"/>
      <c r="J2529" s="73"/>
      <c r="K2529" s="73"/>
      <c r="L2529" s="73"/>
      <c r="M2529" s="96" t="str">
        <f t="shared" si="39"/>
        <v/>
      </c>
    </row>
    <row r="2530" spans="1:13" x14ac:dyDescent="0.35">
      <c r="A2530" s="73">
        <v>10568</v>
      </c>
      <c r="B2530" s="73"/>
      <c r="C2530" s="73"/>
      <c r="D2530" s="73"/>
      <c r="E2530" s="73"/>
      <c r="F2530" s="73"/>
      <c r="G2530" s="73"/>
      <c r="H2530" s="73"/>
      <c r="I2530" s="73"/>
      <c r="J2530" s="73"/>
      <c r="K2530" s="73"/>
      <c r="L2530" s="73"/>
      <c r="M2530" s="96" t="str">
        <f t="shared" si="39"/>
        <v/>
      </c>
    </row>
    <row r="2531" spans="1:13" x14ac:dyDescent="0.35">
      <c r="A2531" s="73">
        <v>10569</v>
      </c>
      <c r="B2531" s="73" t="s">
        <v>563</v>
      </c>
      <c r="C2531" s="73" t="s">
        <v>752</v>
      </c>
      <c r="D2531" s="73"/>
      <c r="E2531" s="73"/>
      <c r="F2531" s="73"/>
      <c r="G2531" s="73"/>
      <c r="H2531" s="73" t="s">
        <v>18</v>
      </c>
      <c r="I2531" s="73"/>
      <c r="J2531" s="73"/>
      <c r="K2531" s="73"/>
      <c r="L2531" s="73"/>
      <c r="M2531" s="96" t="str">
        <f t="shared" si="39"/>
        <v>x</v>
      </c>
    </row>
    <row r="2532" spans="1:13" x14ac:dyDescent="0.35">
      <c r="A2532" s="73">
        <v>10570</v>
      </c>
      <c r="B2532" s="73" t="s">
        <v>564</v>
      </c>
      <c r="C2532" s="73" t="s">
        <v>133</v>
      </c>
      <c r="D2532" s="73"/>
      <c r="E2532" s="73"/>
      <c r="F2532" s="73"/>
      <c r="G2532" s="73"/>
      <c r="H2532" s="73" t="s">
        <v>18</v>
      </c>
      <c r="I2532" s="73"/>
      <c r="J2532" s="73"/>
      <c r="K2532" s="73"/>
      <c r="L2532" s="73"/>
      <c r="M2532" s="96" t="str">
        <f t="shared" si="39"/>
        <v>x</v>
      </c>
    </row>
    <row r="2533" spans="1:13" x14ac:dyDescent="0.35">
      <c r="A2533" s="73">
        <v>10571</v>
      </c>
      <c r="B2533" s="73"/>
      <c r="C2533" s="73"/>
      <c r="D2533" s="73"/>
      <c r="E2533" s="73"/>
      <c r="F2533" s="73"/>
      <c r="G2533" s="73"/>
      <c r="H2533" s="73"/>
      <c r="I2533" s="73"/>
      <c r="J2533" s="73"/>
      <c r="K2533" s="73"/>
      <c r="L2533" s="73"/>
      <c r="M2533" s="96" t="str">
        <f t="shared" si="39"/>
        <v/>
      </c>
    </row>
    <row r="2534" spans="1:13" x14ac:dyDescent="0.35">
      <c r="A2534" s="73">
        <v>10572</v>
      </c>
      <c r="B2534" s="73" t="s">
        <v>565</v>
      </c>
      <c r="C2534" s="73"/>
      <c r="D2534" s="73"/>
      <c r="E2534" s="73"/>
      <c r="F2534" s="73"/>
      <c r="G2534" s="73"/>
      <c r="H2534" s="73"/>
      <c r="I2534" s="73"/>
      <c r="J2534" s="73"/>
      <c r="K2534" s="73"/>
      <c r="L2534" s="73"/>
      <c r="M2534" s="96" t="str">
        <f t="shared" si="39"/>
        <v/>
      </c>
    </row>
    <row r="2535" spans="1:13" x14ac:dyDescent="0.35">
      <c r="A2535" s="73">
        <v>10573</v>
      </c>
      <c r="B2535" s="73" t="s">
        <v>566</v>
      </c>
      <c r="C2535" s="73"/>
      <c r="D2535" s="73"/>
      <c r="E2535" s="73"/>
      <c r="F2535" s="73"/>
      <c r="G2535" s="73"/>
      <c r="H2535" s="73"/>
      <c r="I2535" s="73"/>
      <c r="J2535" s="73"/>
      <c r="K2535" s="73"/>
      <c r="L2535" s="73"/>
      <c r="M2535" s="96" t="str">
        <f t="shared" si="39"/>
        <v/>
      </c>
    </row>
    <row r="2536" spans="1:13" x14ac:dyDescent="0.35">
      <c r="A2536" s="73">
        <v>10574</v>
      </c>
      <c r="B2536" s="73"/>
      <c r="C2536" s="73"/>
      <c r="D2536" s="73"/>
      <c r="E2536" s="73"/>
      <c r="F2536" s="73"/>
      <c r="G2536" s="73"/>
      <c r="H2536" s="73"/>
      <c r="I2536" s="73"/>
      <c r="J2536" s="73"/>
      <c r="K2536" s="73"/>
      <c r="L2536" s="73"/>
      <c r="M2536" s="96" t="str">
        <f t="shared" si="39"/>
        <v/>
      </c>
    </row>
    <row r="2537" spans="1:13" x14ac:dyDescent="0.35">
      <c r="A2537" s="73">
        <v>10575</v>
      </c>
      <c r="B2537" s="73" t="s">
        <v>567</v>
      </c>
      <c r="C2537" s="73"/>
      <c r="D2537" s="73"/>
      <c r="E2537" s="73"/>
      <c r="F2537" s="73"/>
      <c r="G2537" s="73"/>
      <c r="H2537" s="73"/>
      <c r="I2537" s="73"/>
      <c r="J2537" s="73"/>
      <c r="K2537" s="73"/>
      <c r="L2537" s="73"/>
      <c r="M2537" s="96" t="str">
        <f t="shared" si="39"/>
        <v/>
      </c>
    </row>
    <row r="2538" spans="1:13" x14ac:dyDescent="0.35">
      <c r="A2538" s="73">
        <v>10576</v>
      </c>
      <c r="B2538" s="73" t="s">
        <v>568</v>
      </c>
      <c r="C2538" s="73" t="s">
        <v>752</v>
      </c>
      <c r="D2538" s="73"/>
      <c r="E2538" s="73"/>
      <c r="F2538" s="73"/>
      <c r="G2538" s="73"/>
      <c r="H2538" s="73" t="s">
        <v>18</v>
      </c>
      <c r="I2538" s="73"/>
      <c r="J2538" s="73"/>
      <c r="K2538" s="73"/>
      <c r="L2538" s="73"/>
      <c r="M2538" s="96" t="str">
        <f t="shared" si="39"/>
        <v>x</v>
      </c>
    </row>
    <row r="2539" spans="1:13" x14ac:dyDescent="0.35">
      <c r="A2539" s="73">
        <v>10577</v>
      </c>
      <c r="B2539" s="73" t="s">
        <v>569</v>
      </c>
      <c r="C2539" s="73" t="s">
        <v>752</v>
      </c>
      <c r="D2539" s="73"/>
      <c r="E2539" s="73"/>
      <c r="F2539" s="73"/>
      <c r="G2539" s="73"/>
      <c r="H2539" s="73" t="s">
        <v>18</v>
      </c>
      <c r="I2539" s="73"/>
      <c r="J2539" s="73"/>
      <c r="K2539" s="73"/>
      <c r="L2539" s="73"/>
      <c r="M2539" s="96" t="str">
        <f t="shared" si="39"/>
        <v>x</v>
      </c>
    </row>
    <row r="2540" spans="1:13" x14ac:dyDescent="0.35">
      <c r="A2540" s="73">
        <v>10578</v>
      </c>
      <c r="B2540" s="73"/>
      <c r="C2540" s="73"/>
      <c r="D2540" s="73"/>
      <c r="E2540" s="73"/>
      <c r="F2540" s="73"/>
      <c r="G2540" s="73"/>
      <c r="H2540" s="73"/>
      <c r="I2540" s="73"/>
      <c r="J2540" s="73"/>
      <c r="K2540" s="73"/>
      <c r="L2540" s="73"/>
      <c r="M2540" s="96" t="str">
        <f t="shared" si="39"/>
        <v/>
      </c>
    </row>
    <row r="2541" spans="1:13" x14ac:dyDescent="0.35">
      <c r="A2541" s="73">
        <v>10579</v>
      </c>
      <c r="B2541" s="73" t="s">
        <v>570</v>
      </c>
      <c r="C2541" s="73" t="s">
        <v>752</v>
      </c>
      <c r="D2541" s="73" t="s">
        <v>18</v>
      </c>
      <c r="E2541" s="73"/>
      <c r="F2541" s="73"/>
      <c r="G2541" s="73"/>
      <c r="H2541" s="73"/>
      <c r="I2541" s="73"/>
      <c r="J2541" s="73"/>
      <c r="K2541" s="73" t="s">
        <v>1039</v>
      </c>
      <c r="L2541" s="73" t="s">
        <v>132</v>
      </c>
      <c r="M2541" s="96" t="str">
        <f t="shared" si="39"/>
        <v>x</v>
      </c>
    </row>
    <row r="2542" spans="1:13" x14ac:dyDescent="0.35">
      <c r="A2542" s="73">
        <v>10580</v>
      </c>
      <c r="B2542" s="73"/>
      <c r="C2542" s="73"/>
      <c r="D2542" s="73"/>
      <c r="E2542" s="73"/>
      <c r="F2542" s="73"/>
      <c r="G2542" s="73"/>
      <c r="H2542" s="73"/>
      <c r="I2542" s="73"/>
      <c r="J2542" s="73"/>
      <c r="K2542" s="73"/>
      <c r="L2542" s="73"/>
      <c r="M2542" s="96" t="str">
        <f t="shared" si="39"/>
        <v/>
      </c>
    </row>
    <row r="2543" spans="1:13" x14ac:dyDescent="0.35">
      <c r="A2543" s="73">
        <v>10581</v>
      </c>
      <c r="B2543" s="73"/>
      <c r="C2543" s="73"/>
      <c r="D2543" s="73"/>
      <c r="E2543" s="73"/>
      <c r="F2543" s="73"/>
      <c r="G2543" s="73"/>
      <c r="H2543" s="73"/>
      <c r="I2543" s="73"/>
      <c r="J2543" s="73"/>
      <c r="K2543" s="73"/>
      <c r="L2543" s="73"/>
      <c r="M2543" s="96" t="str">
        <f t="shared" si="39"/>
        <v/>
      </c>
    </row>
    <row r="2544" spans="1:13" x14ac:dyDescent="0.35">
      <c r="A2544" s="73">
        <v>10582</v>
      </c>
      <c r="B2544" s="73" t="s">
        <v>571</v>
      </c>
      <c r="C2544" s="73"/>
      <c r="D2544" s="73"/>
      <c r="E2544" s="73"/>
      <c r="F2544" s="73"/>
      <c r="G2544" s="73"/>
      <c r="H2544" s="73"/>
      <c r="I2544" s="73"/>
      <c r="J2544" s="73"/>
      <c r="K2544" s="73"/>
      <c r="L2544" s="73"/>
      <c r="M2544" s="96" t="str">
        <f t="shared" si="39"/>
        <v/>
      </c>
    </row>
    <row r="2545" spans="1:13" x14ac:dyDescent="0.35">
      <c r="A2545" s="73">
        <v>10583</v>
      </c>
      <c r="B2545" s="73" t="s">
        <v>572</v>
      </c>
      <c r="C2545" s="73" t="s">
        <v>133</v>
      </c>
      <c r="D2545" s="73" t="s">
        <v>18</v>
      </c>
      <c r="E2545" s="73"/>
      <c r="F2545" s="73"/>
      <c r="G2545" s="73" t="s">
        <v>18</v>
      </c>
      <c r="H2545" s="73" t="s">
        <v>18</v>
      </c>
      <c r="I2545" s="73" t="s">
        <v>18</v>
      </c>
      <c r="J2545" s="73" t="s">
        <v>18</v>
      </c>
      <c r="K2545" s="73" t="s">
        <v>93</v>
      </c>
      <c r="L2545" s="73" t="s">
        <v>132</v>
      </c>
      <c r="M2545" s="96" t="str">
        <f t="shared" si="39"/>
        <v>x</v>
      </c>
    </row>
    <row r="2546" spans="1:13" x14ac:dyDescent="0.35">
      <c r="A2546" s="73">
        <v>10584</v>
      </c>
      <c r="B2546" s="73"/>
      <c r="C2546" s="73"/>
      <c r="D2546" s="73"/>
      <c r="E2546" s="73"/>
      <c r="F2546" s="73"/>
      <c r="G2546" s="73"/>
      <c r="H2546" s="73"/>
      <c r="I2546" s="73"/>
      <c r="J2546" s="73"/>
      <c r="K2546" s="73"/>
      <c r="L2546" s="73"/>
      <c r="M2546" s="96" t="str">
        <f t="shared" si="39"/>
        <v/>
      </c>
    </row>
    <row r="2547" spans="1:13" x14ac:dyDescent="0.35">
      <c r="A2547" s="73">
        <v>10585</v>
      </c>
      <c r="B2547" s="73"/>
      <c r="C2547" s="73"/>
      <c r="D2547" s="73"/>
      <c r="E2547" s="73"/>
      <c r="F2547" s="73"/>
      <c r="G2547" s="73"/>
      <c r="H2547" s="73"/>
      <c r="I2547" s="73"/>
      <c r="J2547" s="73"/>
      <c r="K2547" s="73"/>
      <c r="L2547" s="73"/>
      <c r="M2547" s="96" t="str">
        <f t="shared" si="39"/>
        <v/>
      </c>
    </row>
    <row r="2548" spans="1:13" x14ac:dyDescent="0.35">
      <c r="A2548" s="73">
        <v>10586</v>
      </c>
      <c r="B2548" s="73"/>
      <c r="C2548" s="73"/>
      <c r="D2548" s="73"/>
      <c r="E2548" s="73"/>
      <c r="F2548" s="73"/>
      <c r="G2548" s="73"/>
      <c r="H2548" s="73"/>
      <c r="I2548" s="73"/>
      <c r="J2548" s="73"/>
      <c r="K2548" s="73"/>
      <c r="L2548" s="73"/>
      <c r="M2548" s="96" t="str">
        <f t="shared" si="39"/>
        <v/>
      </c>
    </row>
    <row r="2549" spans="1:13" x14ac:dyDescent="0.35">
      <c r="A2549" s="73">
        <v>10587</v>
      </c>
      <c r="B2549" s="73"/>
      <c r="C2549" s="73"/>
      <c r="D2549" s="73"/>
      <c r="E2549" s="73"/>
      <c r="F2549" s="73"/>
      <c r="G2549" s="73"/>
      <c r="H2549" s="73"/>
      <c r="I2549" s="73"/>
      <c r="J2549" s="73"/>
      <c r="K2549" s="73"/>
      <c r="L2549" s="73"/>
      <c r="M2549" s="96" t="str">
        <f t="shared" si="39"/>
        <v/>
      </c>
    </row>
    <row r="2550" spans="1:13" x14ac:dyDescent="0.35">
      <c r="A2550" s="73">
        <v>10588</v>
      </c>
      <c r="B2550" s="73"/>
      <c r="C2550" s="73"/>
      <c r="D2550" s="73"/>
      <c r="E2550" s="73"/>
      <c r="F2550" s="73"/>
      <c r="G2550" s="73"/>
      <c r="H2550" s="73"/>
      <c r="I2550" s="73"/>
      <c r="J2550" s="73"/>
      <c r="K2550" s="73"/>
      <c r="L2550" s="73"/>
      <c r="M2550" s="96" t="str">
        <f t="shared" si="39"/>
        <v/>
      </c>
    </row>
    <row r="2551" spans="1:13" x14ac:dyDescent="0.35">
      <c r="A2551" s="73">
        <v>10589</v>
      </c>
      <c r="B2551" s="73"/>
      <c r="C2551" s="73"/>
      <c r="D2551" s="73"/>
      <c r="E2551" s="73"/>
      <c r="F2551" s="73"/>
      <c r="G2551" s="73"/>
      <c r="H2551" s="73"/>
      <c r="I2551" s="73"/>
      <c r="J2551" s="73"/>
      <c r="K2551" s="73"/>
      <c r="L2551" s="73"/>
      <c r="M2551" s="96" t="str">
        <f t="shared" si="39"/>
        <v/>
      </c>
    </row>
    <row r="2552" spans="1:13" x14ac:dyDescent="0.35">
      <c r="A2552" s="73">
        <v>10590</v>
      </c>
      <c r="B2552" s="73"/>
      <c r="C2552" s="73"/>
      <c r="D2552" s="73"/>
      <c r="E2552" s="73"/>
      <c r="F2552" s="73"/>
      <c r="G2552" s="73"/>
      <c r="H2552" s="73"/>
      <c r="I2552" s="73"/>
      <c r="J2552" s="73"/>
      <c r="K2552" s="73"/>
      <c r="L2552" s="73"/>
      <c r="M2552" s="96" t="str">
        <f t="shared" si="39"/>
        <v/>
      </c>
    </row>
    <row r="2553" spans="1:13" x14ac:dyDescent="0.35">
      <c r="A2553" s="73">
        <v>10591</v>
      </c>
      <c r="B2553" s="73"/>
      <c r="C2553" s="73"/>
      <c r="D2553" s="73"/>
      <c r="E2553" s="73"/>
      <c r="F2553" s="73"/>
      <c r="G2553" s="73"/>
      <c r="H2553" s="73"/>
      <c r="I2553" s="73"/>
      <c r="J2553" s="73"/>
      <c r="K2553" s="73"/>
      <c r="L2553" s="73"/>
      <c r="M2553" s="96" t="str">
        <f t="shared" si="39"/>
        <v/>
      </c>
    </row>
    <row r="2554" spans="1:13" x14ac:dyDescent="0.35">
      <c r="A2554" s="73">
        <v>10592</v>
      </c>
      <c r="B2554" s="73"/>
      <c r="C2554" s="73"/>
      <c r="D2554" s="73"/>
      <c r="E2554" s="73"/>
      <c r="F2554" s="73"/>
      <c r="G2554" s="73"/>
      <c r="H2554" s="73"/>
      <c r="I2554" s="73"/>
      <c r="J2554" s="73"/>
      <c r="K2554" s="73"/>
      <c r="L2554" s="73"/>
      <c r="M2554" s="96" t="str">
        <f t="shared" si="39"/>
        <v/>
      </c>
    </row>
    <row r="2555" spans="1:13" x14ac:dyDescent="0.35">
      <c r="A2555" s="73">
        <v>10593</v>
      </c>
      <c r="B2555" s="73"/>
      <c r="C2555" s="73"/>
      <c r="D2555" s="73"/>
      <c r="E2555" s="73"/>
      <c r="F2555" s="73"/>
      <c r="G2555" s="73"/>
      <c r="H2555" s="73"/>
      <c r="I2555" s="73"/>
      <c r="J2555" s="73"/>
      <c r="K2555" s="73"/>
      <c r="L2555" s="73"/>
      <c r="M2555" s="96" t="str">
        <f t="shared" si="39"/>
        <v/>
      </c>
    </row>
    <row r="2556" spans="1:13" x14ac:dyDescent="0.35">
      <c r="A2556" s="73">
        <v>10594</v>
      </c>
      <c r="B2556" s="73"/>
      <c r="C2556" s="73"/>
      <c r="D2556" s="73"/>
      <c r="E2556" s="73"/>
      <c r="F2556" s="73"/>
      <c r="G2556" s="73"/>
      <c r="H2556" s="73"/>
      <c r="I2556" s="73"/>
      <c r="J2556" s="73"/>
      <c r="K2556" s="73"/>
      <c r="L2556" s="73"/>
      <c r="M2556" s="96" t="str">
        <f t="shared" si="39"/>
        <v/>
      </c>
    </row>
    <row r="2557" spans="1:13" x14ac:dyDescent="0.35">
      <c r="A2557" s="73">
        <v>10595</v>
      </c>
      <c r="B2557" s="73"/>
      <c r="C2557" s="73"/>
      <c r="D2557" s="73"/>
      <c r="E2557" s="73"/>
      <c r="F2557" s="73"/>
      <c r="G2557" s="73"/>
      <c r="H2557" s="73"/>
      <c r="I2557" s="73"/>
      <c r="J2557" s="73"/>
      <c r="K2557" s="73"/>
      <c r="L2557" s="73"/>
      <c r="M2557" s="96" t="str">
        <f t="shared" si="39"/>
        <v/>
      </c>
    </row>
    <row r="2558" spans="1:13" x14ac:dyDescent="0.35">
      <c r="A2558" s="73">
        <v>10596</v>
      </c>
      <c r="B2558" s="73" t="s">
        <v>573</v>
      </c>
      <c r="C2558" s="73"/>
      <c r="D2558" s="73"/>
      <c r="E2558" s="73"/>
      <c r="F2558" s="73"/>
      <c r="G2558" s="73"/>
      <c r="H2558" s="73"/>
      <c r="I2558" s="73"/>
      <c r="J2558" s="73"/>
      <c r="K2558" s="73"/>
      <c r="L2558" s="73"/>
      <c r="M2558" s="96" t="str">
        <f t="shared" si="39"/>
        <v/>
      </c>
    </row>
    <row r="2559" spans="1:13" x14ac:dyDescent="0.35">
      <c r="A2559" s="73">
        <v>10597</v>
      </c>
      <c r="B2559" s="73" t="s">
        <v>574</v>
      </c>
      <c r="C2559" s="73" t="s">
        <v>752</v>
      </c>
      <c r="D2559" s="73" t="s">
        <v>18</v>
      </c>
      <c r="E2559" s="73"/>
      <c r="F2559" s="73"/>
      <c r="G2559" s="73"/>
      <c r="H2559" s="73" t="s">
        <v>18</v>
      </c>
      <c r="I2559" s="73"/>
      <c r="J2559" s="73"/>
      <c r="K2559" s="73" t="s">
        <v>97</v>
      </c>
      <c r="L2559" s="73" t="s">
        <v>129</v>
      </c>
      <c r="M2559" s="96" t="str">
        <f t="shared" si="39"/>
        <v>x</v>
      </c>
    </row>
    <row r="2560" spans="1:13" x14ac:dyDescent="0.35">
      <c r="A2560" s="73">
        <v>10598</v>
      </c>
      <c r="B2560" s="73" t="s">
        <v>575</v>
      </c>
      <c r="C2560" s="73" t="s">
        <v>752</v>
      </c>
      <c r="D2560" s="73" t="s">
        <v>18</v>
      </c>
      <c r="E2560" s="73"/>
      <c r="F2560" s="73"/>
      <c r="G2560" s="73"/>
      <c r="H2560" s="73" t="s">
        <v>18</v>
      </c>
      <c r="I2560" s="73"/>
      <c r="J2560" s="73"/>
      <c r="K2560" s="73" t="s">
        <v>97</v>
      </c>
      <c r="L2560" s="73" t="s">
        <v>132</v>
      </c>
      <c r="M2560" s="96" t="str">
        <f t="shared" si="39"/>
        <v>x</v>
      </c>
    </row>
    <row r="2561" spans="1:13" x14ac:dyDescent="0.35">
      <c r="A2561" s="73">
        <v>10599</v>
      </c>
      <c r="B2561" s="73" t="s">
        <v>576</v>
      </c>
      <c r="C2561" s="73" t="s">
        <v>133</v>
      </c>
      <c r="D2561" s="73" t="s">
        <v>18</v>
      </c>
      <c r="E2561" s="73"/>
      <c r="F2561" s="73"/>
      <c r="G2561" s="73"/>
      <c r="H2561" s="73" t="s">
        <v>18</v>
      </c>
      <c r="I2561" s="73"/>
      <c r="J2561" s="73"/>
      <c r="K2561" s="73" t="s">
        <v>73</v>
      </c>
      <c r="L2561" s="73" t="s">
        <v>129</v>
      </c>
      <c r="M2561" s="96" t="str">
        <f t="shared" si="39"/>
        <v>x</v>
      </c>
    </row>
    <row r="2562" spans="1:13" x14ac:dyDescent="0.35">
      <c r="A2562" s="73">
        <v>10600</v>
      </c>
      <c r="B2562" s="73" t="s">
        <v>577</v>
      </c>
      <c r="C2562" s="73"/>
      <c r="D2562" s="73"/>
      <c r="E2562" s="73"/>
      <c r="F2562" s="73"/>
      <c r="G2562" s="73"/>
      <c r="H2562" s="73"/>
      <c r="I2562" s="73"/>
      <c r="J2562" s="73"/>
      <c r="K2562" s="73"/>
      <c r="L2562" s="73"/>
      <c r="M2562" s="96" t="str">
        <f t="shared" ref="M2562:M2625" si="40">IF(COUNTA($D2562:$J2562)&gt;0,"x","")</f>
        <v/>
      </c>
    </row>
    <row r="2563" spans="1:13" x14ac:dyDescent="0.35">
      <c r="A2563" s="73">
        <v>10601</v>
      </c>
      <c r="B2563" s="73" t="s">
        <v>578</v>
      </c>
      <c r="C2563" s="73" t="s">
        <v>752</v>
      </c>
      <c r="D2563" s="73" t="s">
        <v>18</v>
      </c>
      <c r="E2563" s="73"/>
      <c r="F2563" s="73"/>
      <c r="G2563" s="73"/>
      <c r="H2563" s="73" t="s">
        <v>18</v>
      </c>
      <c r="I2563" s="73"/>
      <c r="J2563" s="73"/>
      <c r="K2563" s="73" t="s">
        <v>98</v>
      </c>
      <c r="L2563" s="73" t="s">
        <v>132</v>
      </c>
      <c r="M2563" s="96" t="str">
        <f t="shared" si="40"/>
        <v>x</v>
      </c>
    </row>
    <row r="2564" spans="1:13" x14ac:dyDescent="0.35">
      <c r="A2564" s="73">
        <v>10602</v>
      </c>
      <c r="B2564" s="73" t="s">
        <v>579</v>
      </c>
      <c r="C2564" s="73" t="s">
        <v>133</v>
      </c>
      <c r="D2564" s="73"/>
      <c r="E2564" s="73"/>
      <c r="F2564" s="73"/>
      <c r="G2564" s="73"/>
      <c r="H2564" s="73"/>
      <c r="I2564" s="73"/>
      <c r="J2564" s="73"/>
      <c r="K2564" s="73"/>
      <c r="L2564" s="73"/>
      <c r="M2564" s="96" t="str">
        <f t="shared" si="40"/>
        <v/>
      </c>
    </row>
    <row r="2565" spans="1:13" x14ac:dyDescent="0.35">
      <c r="A2565" s="73">
        <v>10603</v>
      </c>
      <c r="B2565" s="73" t="s">
        <v>580</v>
      </c>
      <c r="C2565" s="73"/>
      <c r="D2565" s="73"/>
      <c r="E2565" s="73"/>
      <c r="F2565" s="73"/>
      <c r="G2565" s="73"/>
      <c r="H2565" s="73"/>
      <c r="I2565" s="73"/>
      <c r="J2565" s="73"/>
      <c r="K2565" s="73"/>
      <c r="L2565" s="73"/>
      <c r="M2565" s="96" t="str">
        <f t="shared" si="40"/>
        <v/>
      </c>
    </row>
    <row r="2566" spans="1:13" x14ac:dyDescent="0.35">
      <c r="A2566" s="73">
        <v>10604</v>
      </c>
      <c r="B2566" s="73" t="s">
        <v>581</v>
      </c>
      <c r="C2566" s="73" t="s">
        <v>752</v>
      </c>
      <c r="D2566" s="73"/>
      <c r="E2566" s="73"/>
      <c r="F2566" s="73"/>
      <c r="G2566" s="73"/>
      <c r="H2566" s="73" t="s">
        <v>18</v>
      </c>
      <c r="I2566" s="73"/>
      <c r="J2566" s="73"/>
      <c r="K2566" s="73"/>
      <c r="L2566" s="73"/>
      <c r="M2566" s="96" t="str">
        <f t="shared" si="40"/>
        <v>x</v>
      </c>
    </row>
    <row r="2567" spans="1:13" x14ac:dyDescent="0.35">
      <c r="A2567" s="73">
        <v>10605</v>
      </c>
      <c r="B2567" s="73" t="s">
        <v>582</v>
      </c>
      <c r="C2567" s="73" t="s">
        <v>133</v>
      </c>
      <c r="D2567" s="73"/>
      <c r="E2567" s="73"/>
      <c r="F2567" s="73"/>
      <c r="G2567" s="73"/>
      <c r="H2567" s="73"/>
      <c r="I2567" s="73"/>
      <c r="J2567" s="73"/>
      <c r="K2567" s="73"/>
      <c r="L2567" s="73"/>
      <c r="M2567" s="96" t="str">
        <f t="shared" si="40"/>
        <v/>
      </c>
    </row>
    <row r="2568" spans="1:13" x14ac:dyDescent="0.35">
      <c r="A2568" s="73">
        <v>10606</v>
      </c>
      <c r="B2568" s="73" t="s">
        <v>583</v>
      </c>
      <c r="C2568" s="73"/>
      <c r="D2568" s="73"/>
      <c r="E2568" s="73"/>
      <c r="F2568" s="73"/>
      <c r="G2568" s="73"/>
      <c r="H2568" s="73"/>
      <c r="I2568" s="73"/>
      <c r="J2568" s="73"/>
      <c r="K2568" s="73"/>
      <c r="L2568" s="73"/>
      <c r="M2568" s="96" t="str">
        <f t="shared" si="40"/>
        <v/>
      </c>
    </row>
    <row r="2569" spans="1:13" x14ac:dyDescent="0.35">
      <c r="A2569" s="73">
        <v>10607</v>
      </c>
      <c r="B2569" s="73" t="s">
        <v>584</v>
      </c>
      <c r="C2569" s="73"/>
      <c r="D2569" s="73"/>
      <c r="E2569" s="73"/>
      <c r="F2569" s="73"/>
      <c r="G2569" s="73"/>
      <c r="H2569" s="73"/>
      <c r="I2569" s="73"/>
      <c r="J2569" s="73"/>
      <c r="K2569" s="73"/>
      <c r="L2569" s="73"/>
      <c r="M2569" s="96" t="str">
        <f t="shared" si="40"/>
        <v/>
      </c>
    </row>
    <row r="2570" spans="1:13" x14ac:dyDescent="0.35">
      <c r="A2570" s="73">
        <v>10608</v>
      </c>
      <c r="B2570" s="73" t="s">
        <v>585</v>
      </c>
      <c r="C2570" s="73"/>
      <c r="D2570" s="73"/>
      <c r="E2570" s="73"/>
      <c r="F2570" s="73"/>
      <c r="G2570" s="73"/>
      <c r="H2570" s="73"/>
      <c r="I2570" s="73"/>
      <c r="J2570" s="73"/>
      <c r="K2570" s="73"/>
      <c r="L2570" s="73"/>
      <c r="M2570" s="96" t="str">
        <f t="shared" si="40"/>
        <v/>
      </c>
    </row>
    <row r="2571" spans="1:13" x14ac:dyDescent="0.35">
      <c r="A2571" s="73">
        <v>10609</v>
      </c>
      <c r="B2571" s="73"/>
      <c r="C2571" s="73"/>
      <c r="D2571" s="73"/>
      <c r="E2571" s="73"/>
      <c r="F2571" s="73"/>
      <c r="G2571" s="73"/>
      <c r="H2571" s="73"/>
      <c r="I2571" s="73"/>
      <c r="J2571" s="73"/>
      <c r="K2571" s="73"/>
      <c r="L2571" s="73"/>
      <c r="M2571" s="96" t="str">
        <f t="shared" si="40"/>
        <v/>
      </c>
    </row>
    <row r="2572" spans="1:13" x14ac:dyDescent="0.35">
      <c r="A2572" s="73">
        <v>10610</v>
      </c>
      <c r="B2572" s="73"/>
      <c r="C2572" s="73"/>
      <c r="D2572" s="73"/>
      <c r="E2572" s="73"/>
      <c r="F2572" s="73"/>
      <c r="G2572" s="73"/>
      <c r="H2572" s="73"/>
      <c r="I2572" s="73"/>
      <c r="J2572" s="73"/>
      <c r="K2572" s="73"/>
      <c r="L2572" s="73"/>
      <c r="M2572" s="96" t="str">
        <f t="shared" si="40"/>
        <v/>
      </c>
    </row>
    <row r="2573" spans="1:13" x14ac:dyDescent="0.35">
      <c r="A2573" s="73">
        <v>10611</v>
      </c>
      <c r="B2573" s="73"/>
      <c r="C2573" s="73"/>
      <c r="D2573" s="73"/>
      <c r="E2573" s="73"/>
      <c r="F2573" s="73"/>
      <c r="G2573" s="73"/>
      <c r="H2573" s="73"/>
      <c r="I2573" s="73"/>
      <c r="J2573" s="73"/>
      <c r="K2573" s="73"/>
      <c r="L2573" s="73"/>
      <c r="M2573" s="96" t="str">
        <f t="shared" si="40"/>
        <v/>
      </c>
    </row>
    <row r="2574" spans="1:13" x14ac:dyDescent="0.35">
      <c r="A2574" s="73">
        <v>10612</v>
      </c>
      <c r="B2574" s="73"/>
      <c r="C2574" s="73"/>
      <c r="D2574" s="73"/>
      <c r="E2574" s="73"/>
      <c r="F2574" s="73"/>
      <c r="G2574" s="73"/>
      <c r="H2574" s="73"/>
      <c r="I2574" s="73"/>
      <c r="J2574" s="73"/>
      <c r="K2574" s="73"/>
      <c r="L2574" s="73"/>
      <c r="M2574" s="96" t="str">
        <f t="shared" si="40"/>
        <v/>
      </c>
    </row>
    <row r="2575" spans="1:13" x14ac:dyDescent="0.35">
      <c r="A2575" s="73">
        <v>10613</v>
      </c>
      <c r="B2575" s="73" t="s">
        <v>586</v>
      </c>
      <c r="C2575" s="73"/>
      <c r="D2575" s="73"/>
      <c r="E2575" s="73"/>
      <c r="F2575" s="73"/>
      <c r="G2575" s="73"/>
      <c r="H2575" s="73"/>
      <c r="I2575" s="73"/>
      <c r="J2575" s="73"/>
      <c r="K2575" s="73"/>
      <c r="L2575" s="73"/>
      <c r="M2575" s="96" t="str">
        <f t="shared" si="40"/>
        <v/>
      </c>
    </row>
    <row r="2576" spans="1:13" x14ac:dyDescent="0.35">
      <c r="A2576" s="73">
        <v>10614</v>
      </c>
      <c r="B2576" s="73" t="s">
        <v>587</v>
      </c>
      <c r="C2576" s="73" t="s">
        <v>133</v>
      </c>
      <c r="D2576" s="73" t="s">
        <v>18</v>
      </c>
      <c r="E2576" s="73"/>
      <c r="F2576" s="73"/>
      <c r="G2576" s="73"/>
      <c r="H2576" s="73" t="s">
        <v>18</v>
      </c>
      <c r="I2576" s="73"/>
      <c r="J2576" s="73"/>
      <c r="K2576" s="73" t="s">
        <v>95</v>
      </c>
      <c r="L2576" s="73" t="s">
        <v>132</v>
      </c>
      <c r="M2576" s="96" t="str">
        <f t="shared" si="40"/>
        <v>x</v>
      </c>
    </row>
    <row r="2577" spans="1:13" x14ac:dyDescent="0.35">
      <c r="A2577" s="73">
        <v>10615</v>
      </c>
      <c r="B2577" s="73" t="s">
        <v>588</v>
      </c>
      <c r="C2577" s="73" t="s">
        <v>949</v>
      </c>
      <c r="D2577" s="73" t="s">
        <v>18</v>
      </c>
      <c r="E2577" s="73"/>
      <c r="F2577" s="73"/>
      <c r="G2577" s="73"/>
      <c r="H2577" s="73"/>
      <c r="I2577" s="73"/>
      <c r="J2577" s="73"/>
      <c r="K2577" s="73" t="s">
        <v>73</v>
      </c>
      <c r="L2577" s="73" t="s">
        <v>129</v>
      </c>
      <c r="M2577" s="96" t="str">
        <f t="shared" si="40"/>
        <v>x</v>
      </c>
    </row>
    <row r="2578" spans="1:13" x14ac:dyDescent="0.35">
      <c r="A2578" s="73">
        <v>10616</v>
      </c>
      <c r="B2578" s="73"/>
      <c r="C2578" s="73"/>
      <c r="D2578" s="73"/>
      <c r="E2578" s="73"/>
      <c r="F2578" s="73"/>
      <c r="G2578" s="73"/>
      <c r="H2578" s="73"/>
      <c r="I2578" s="73"/>
      <c r="J2578" s="73"/>
      <c r="K2578" s="73"/>
      <c r="L2578" s="73"/>
      <c r="M2578" s="96" t="str">
        <f t="shared" si="40"/>
        <v/>
      </c>
    </row>
    <row r="2579" spans="1:13" x14ac:dyDescent="0.35">
      <c r="A2579" s="73">
        <v>10617</v>
      </c>
      <c r="B2579" s="73" t="s">
        <v>589</v>
      </c>
      <c r="C2579" s="73" t="s">
        <v>752</v>
      </c>
      <c r="D2579" s="73"/>
      <c r="E2579" s="73"/>
      <c r="F2579" s="73"/>
      <c r="G2579" s="73"/>
      <c r="H2579" s="73"/>
      <c r="I2579" s="73"/>
      <c r="J2579" s="73"/>
      <c r="K2579" s="73"/>
      <c r="L2579" s="73"/>
      <c r="M2579" s="96" t="str">
        <f t="shared" si="40"/>
        <v/>
      </c>
    </row>
    <row r="2580" spans="1:13" x14ac:dyDescent="0.35">
      <c r="A2580" s="73">
        <v>10618</v>
      </c>
      <c r="B2580" s="73" t="s">
        <v>590</v>
      </c>
      <c r="C2580" s="73"/>
      <c r="D2580" s="73"/>
      <c r="E2580" s="73"/>
      <c r="F2580" s="73"/>
      <c r="G2580" s="73"/>
      <c r="H2580" s="73"/>
      <c r="I2580" s="73"/>
      <c r="J2580" s="73"/>
      <c r="K2580" s="73"/>
      <c r="L2580" s="73"/>
      <c r="M2580" s="96" t="str">
        <f t="shared" si="40"/>
        <v/>
      </c>
    </row>
    <row r="2581" spans="1:13" x14ac:dyDescent="0.35">
      <c r="A2581" s="73">
        <v>10619</v>
      </c>
      <c r="B2581" s="73" t="s">
        <v>591</v>
      </c>
      <c r="C2581" s="73"/>
      <c r="D2581" s="73"/>
      <c r="E2581" s="73"/>
      <c r="F2581" s="73"/>
      <c r="G2581" s="73"/>
      <c r="H2581" s="73"/>
      <c r="I2581" s="73"/>
      <c r="J2581" s="73"/>
      <c r="K2581" s="73"/>
      <c r="L2581" s="73"/>
      <c r="M2581" s="96" t="str">
        <f t="shared" si="40"/>
        <v/>
      </c>
    </row>
    <row r="2582" spans="1:13" x14ac:dyDescent="0.35">
      <c r="A2582" s="73">
        <v>10620</v>
      </c>
      <c r="B2582" s="73"/>
      <c r="C2582" s="73"/>
      <c r="D2582" s="73"/>
      <c r="E2582" s="73"/>
      <c r="F2582" s="73"/>
      <c r="G2582" s="73"/>
      <c r="H2582" s="73"/>
      <c r="I2582" s="73"/>
      <c r="J2582" s="73"/>
      <c r="K2582" s="73"/>
      <c r="L2582" s="73"/>
      <c r="M2582" s="96" t="str">
        <f t="shared" si="40"/>
        <v/>
      </c>
    </row>
    <row r="2583" spans="1:13" x14ac:dyDescent="0.35">
      <c r="A2583" s="73">
        <v>10621</v>
      </c>
      <c r="B2583" s="73"/>
      <c r="C2583" s="73"/>
      <c r="D2583" s="73"/>
      <c r="E2583" s="73"/>
      <c r="F2583" s="73"/>
      <c r="G2583" s="73"/>
      <c r="H2583" s="73"/>
      <c r="I2583" s="73"/>
      <c r="J2583" s="73"/>
      <c r="K2583" s="73"/>
      <c r="L2583" s="73"/>
      <c r="M2583" s="96" t="str">
        <f t="shared" si="40"/>
        <v/>
      </c>
    </row>
    <row r="2584" spans="1:13" x14ac:dyDescent="0.35">
      <c r="A2584" s="73">
        <v>10622</v>
      </c>
      <c r="B2584" s="73"/>
      <c r="C2584" s="73"/>
      <c r="D2584" s="73"/>
      <c r="E2584" s="73"/>
      <c r="F2584" s="73"/>
      <c r="G2584" s="73"/>
      <c r="H2584" s="73"/>
      <c r="I2584" s="73"/>
      <c r="J2584" s="73"/>
      <c r="K2584" s="73"/>
      <c r="L2584" s="73"/>
      <c r="M2584" s="96" t="str">
        <f t="shared" si="40"/>
        <v/>
      </c>
    </row>
    <row r="2585" spans="1:13" x14ac:dyDescent="0.35">
      <c r="A2585" s="73">
        <v>10623</v>
      </c>
      <c r="B2585" s="73"/>
      <c r="C2585" s="73"/>
      <c r="D2585" s="73"/>
      <c r="E2585" s="73"/>
      <c r="F2585" s="73"/>
      <c r="G2585" s="73"/>
      <c r="H2585" s="73"/>
      <c r="I2585" s="73"/>
      <c r="J2585" s="73"/>
      <c r="K2585" s="73"/>
      <c r="L2585" s="73"/>
      <c r="M2585" s="96" t="str">
        <f t="shared" si="40"/>
        <v/>
      </c>
    </row>
    <row r="2586" spans="1:13" x14ac:dyDescent="0.35">
      <c r="A2586" s="73">
        <v>10624</v>
      </c>
      <c r="B2586" s="73" t="s">
        <v>592</v>
      </c>
      <c r="C2586" s="73" t="s">
        <v>752</v>
      </c>
      <c r="D2586" s="73" t="s">
        <v>18</v>
      </c>
      <c r="E2586" s="73"/>
      <c r="F2586" s="73"/>
      <c r="G2586" s="73"/>
      <c r="H2586" s="73" t="s">
        <v>18</v>
      </c>
      <c r="I2586" s="73"/>
      <c r="J2586" s="73"/>
      <c r="K2586" s="73" t="s">
        <v>92</v>
      </c>
      <c r="L2586" s="73" t="s">
        <v>135</v>
      </c>
      <c r="M2586" s="96" t="str">
        <f t="shared" si="40"/>
        <v>x</v>
      </c>
    </row>
    <row r="2587" spans="1:13" x14ac:dyDescent="0.35">
      <c r="A2587" s="73">
        <v>10625</v>
      </c>
      <c r="B2587" s="73"/>
      <c r="C2587" s="73"/>
      <c r="D2587" s="73"/>
      <c r="E2587" s="73"/>
      <c r="F2587" s="73"/>
      <c r="G2587" s="73"/>
      <c r="H2587" s="73"/>
      <c r="I2587" s="73"/>
      <c r="J2587" s="73"/>
      <c r="K2587" s="73"/>
      <c r="L2587" s="73"/>
      <c r="M2587" s="96" t="str">
        <f t="shared" si="40"/>
        <v/>
      </c>
    </row>
    <row r="2588" spans="1:13" x14ac:dyDescent="0.35">
      <c r="A2588" s="73">
        <v>10626</v>
      </c>
      <c r="B2588" s="73" t="s">
        <v>972</v>
      </c>
      <c r="C2588" s="73" t="s">
        <v>752</v>
      </c>
      <c r="D2588" s="73" t="s">
        <v>18</v>
      </c>
      <c r="E2588" s="73"/>
      <c r="F2588" s="73"/>
      <c r="G2588" s="73"/>
      <c r="H2588" s="73" t="s">
        <v>18</v>
      </c>
      <c r="I2588" s="73"/>
      <c r="J2588" s="73"/>
      <c r="K2588" s="73" t="s">
        <v>96</v>
      </c>
      <c r="L2588" s="73" t="s">
        <v>132</v>
      </c>
      <c r="M2588" s="96" t="str">
        <f t="shared" si="40"/>
        <v>x</v>
      </c>
    </row>
    <row r="2589" spans="1:13" x14ac:dyDescent="0.35">
      <c r="A2589" s="73">
        <v>10627</v>
      </c>
      <c r="B2589" s="73"/>
      <c r="C2589" s="73"/>
      <c r="D2589" s="73"/>
      <c r="E2589" s="73"/>
      <c r="F2589" s="73"/>
      <c r="G2589" s="73"/>
      <c r="H2589" s="73"/>
      <c r="I2589" s="73"/>
      <c r="J2589" s="73"/>
      <c r="K2589" s="73"/>
      <c r="L2589" s="73"/>
      <c r="M2589" s="96" t="str">
        <f t="shared" si="40"/>
        <v/>
      </c>
    </row>
    <row r="2590" spans="1:13" x14ac:dyDescent="0.35">
      <c r="A2590" s="73">
        <v>10628</v>
      </c>
      <c r="B2590" s="73"/>
      <c r="C2590" s="73"/>
      <c r="D2590" s="73"/>
      <c r="E2590" s="73"/>
      <c r="F2590" s="73"/>
      <c r="G2590" s="73"/>
      <c r="H2590" s="73"/>
      <c r="I2590" s="73"/>
      <c r="J2590" s="73"/>
      <c r="K2590" s="73"/>
      <c r="L2590" s="73"/>
      <c r="M2590" s="96" t="str">
        <f t="shared" si="40"/>
        <v/>
      </c>
    </row>
    <row r="2591" spans="1:13" x14ac:dyDescent="0.35">
      <c r="A2591" s="73">
        <v>10629</v>
      </c>
      <c r="B2591" s="73"/>
      <c r="C2591" s="73"/>
      <c r="D2591" s="73"/>
      <c r="E2591" s="73"/>
      <c r="F2591" s="73"/>
      <c r="G2591" s="73"/>
      <c r="H2591" s="73"/>
      <c r="I2591" s="73"/>
      <c r="J2591" s="73"/>
      <c r="K2591" s="73"/>
      <c r="L2591" s="73"/>
      <c r="M2591" s="96" t="str">
        <f t="shared" si="40"/>
        <v/>
      </c>
    </row>
    <row r="2592" spans="1:13" x14ac:dyDescent="0.35">
      <c r="A2592" s="73">
        <v>10630</v>
      </c>
      <c r="B2592" s="73"/>
      <c r="C2592" s="73"/>
      <c r="D2592" s="73"/>
      <c r="E2592" s="73"/>
      <c r="F2592" s="73"/>
      <c r="G2592" s="73"/>
      <c r="H2592" s="73"/>
      <c r="I2592" s="73"/>
      <c r="J2592" s="73"/>
      <c r="K2592" s="73"/>
      <c r="L2592" s="73"/>
      <c r="M2592" s="96" t="str">
        <f t="shared" si="40"/>
        <v/>
      </c>
    </row>
    <row r="2593" spans="1:13" x14ac:dyDescent="0.35">
      <c r="A2593" s="73">
        <v>10631</v>
      </c>
      <c r="B2593" s="73"/>
      <c r="C2593" s="73"/>
      <c r="D2593" s="73"/>
      <c r="E2593" s="73"/>
      <c r="F2593" s="73"/>
      <c r="G2593" s="73"/>
      <c r="H2593" s="73"/>
      <c r="I2593" s="73"/>
      <c r="J2593" s="73"/>
      <c r="K2593" s="73"/>
      <c r="L2593" s="73"/>
      <c r="M2593" s="96" t="str">
        <f t="shared" si="40"/>
        <v/>
      </c>
    </row>
    <row r="2594" spans="1:13" x14ac:dyDescent="0.35">
      <c r="A2594" s="73">
        <v>10632</v>
      </c>
      <c r="B2594" s="73"/>
      <c r="C2594" s="73"/>
      <c r="D2594" s="73"/>
      <c r="E2594" s="73"/>
      <c r="F2594" s="73"/>
      <c r="G2594" s="73"/>
      <c r="H2594" s="73"/>
      <c r="I2594" s="73"/>
      <c r="J2594" s="73"/>
      <c r="K2594" s="73"/>
      <c r="L2594" s="73"/>
      <c r="M2594" s="96" t="str">
        <f t="shared" si="40"/>
        <v/>
      </c>
    </row>
    <row r="2595" spans="1:13" x14ac:dyDescent="0.35">
      <c r="A2595" s="73">
        <v>10633</v>
      </c>
      <c r="B2595" s="73"/>
      <c r="C2595" s="73"/>
      <c r="D2595" s="73"/>
      <c r="E2595" s="73"/>
      <c r="F2595" s="73"/>
      <c r="G2595" s="73"/>
      <c r="H2595" s="73"/>
      <c r="I2595" s="73"/>
      <c r="J2595" s="73"/>
      <c r="K2595" s="73"/>
      <c r="L2595" s="73"/>
      <c r="M2595" s="96" t="str">
        <f t="shared" si="40"/>
        <v/>
      </c>
    </row>
    <row r="2596" spans="1:13" x14ac:dyDescent="0.35">
      <c r="A2596" s="73">
        <v>10634</v>
      </c>
      <c r="B2596" s="73"/>
      <c r="C2596" s="73"/>
      <c r="D2596" s="73"/>
      <c r="E2596" s="73"/>
      <c r="F2596" s="73"/>
      <c r="G2596" s="73"/>
      <c r="H2596" s="73"/>
      <c r="I2596" s="73"/>
      <c r="J2596" s="73"/>
      <c r="K2596" s="73"/>
      <c r="L2596" s="73"/>
      <c r="M2596" s="96" t="str">
        <f t="shared" si="40"/>
        <v/>
      </c>
    </row>
    <row r="2597" spans="1:13" x14ac:dyDescent="0.35">
      <c r="A2597" s="73">
        <v>10635</v>
      </c>
      <c r="B2597" s="73"/>
      <c r="C2597" s="73"/>
      <c r="D2597" s="73"/>
      <c r="E2597" s="73"/>
      <c r="F2597" s="73"/>
      <c r="G2597" s="73"/>
      <c r="H2597" s="73"/>
      <c r="I2597" s="73"/>
      <c r="J2597" s="73"/>
      <c r="K2597" s="73"/>
      <c r="L2597" s="73"/>
      <c r="M2597" s="96" t="str">
        <f t="shared" si="40"/>
        <v/>
      </c>
    </row>
    <row r="2598" spans="1:13" x14ac:dyDescent="0.35">
      <c r="A2598" s="73">
        <v>10636</v>
      </c>
      <c r="B2598" s="73"/>
      <c r="C2598" s="73"/>
      <c r="D2598" s="73"/>
      <c r="E2598" s="73"/>
      <c r="F2598" s="73"/>
      <c r="G2598" s="73"/>
      <c r="H2598" s="73"/>
      <c r="I2598" s="73"/>
      <c r="J2598" s="73"/>
      <c r="K2598" s="73"/>
      <c r="L2598" s="73"/>
      <c r="M2598" s="96" t="str">
        <f t="shared" si="40"/>
        <v/>
      </c>
    </row>
    <row r="2599" spans="1:13" x14ac:dyDescent="0.35">
      <c r="A2599" s="73">
        <v>10637</v>
      </c>
      <c r="B2599" s="73"/>
      <c r="C2599" s="73"/>
      <c r="D2599" s="73"/>
      <c r="E2599" s="73"/>
      <c r="F2599" s="73"/>
      <c r="G2599" s="73"/>
      <c r="H2599" s="73"/>
      <c r="I2599" s="73"/>
      <c r="J2599" s="73"/>
      <c r="K2599" s="73"/>
      <c r="L2599" s="73"/>
      <c r="M2599" s="96" t="str">
        <f t="shared" si="40"/>
        <v/>
      </c>
    </row>
    <row r="2600" spans="1:13" x14ac:dyDescent="0.35">
      <c r="A2600" s="73">
        <v>10638</v>
      </c>
      <c r="B2600" s="73"/>
      <c r="C2600" s="73"/>
      <c r="D2600" s="73"/>
      <c r="E2600" s="73"/>
      <c r="F2600" s="73"/>
      <c r="G2600" s="73"/>
      <c r="H2600" s="73"/>
      <c r="I2600" s="73"/>
      <c r="J2600" s="73"/>
      <c r="K2600" s="73"/>
      <c r="L2600" s="73"/>
      <c r="M2600" s="96" t="str">
        <f t="shared" si="40"/>
        <v/>
      </c>
    </row>
    <row r="2601" spans="1:13" x14ac:dyDescent="0.35">
      <c r="A2601" s="73">
        <v>10639</v>
      </c>
      <c r="B2601" s="73"/>
      <c r="C2601" s="73"/>
      <c r="D2601" s="73"/>
      <c r="E2601" s="73"/>
      <c r="F2601" s="73"/>
      <c r="G2601" s="73"/>
      <c r="H2601" s="73"/>
      <c r="I2601" s="73"/>
      <c r="J2601" s="73"/>
      <c r="K2601" s="73"/>
      <c r="L2601" s="73"/>
      <c r="M2601" s="96" t="str">
        <f t="shared" si="40"/>
        <v/>
      </c>
    </row>
    <row r="2602" spans="1:13" x14ac:dyDescent="0.35">
      <c r="A2602" s="73">
        <v>10640</v>
      </c>
      <c r="B2602" s="73"/>
      <c r="C2602" s="73"/>
      <c r="D2602" s="73"/>
      <c r="E2602" s="73"/>
      <c r="F2602" s="73"/>
      <c r="G2602" s="73"/>
      <c r="H2602" s="73"/>
      <c r="I2602" s="73"/>
      <c r="J2602" s="73"/>
      <c r="K2602" s="73"/>
      <c r="L2602" s="73"/>
      <c r="M2602" s="96" t="str">
        <f t="shared" si="40"/>
        <v/>
      </c>
    </row>
    <row r="2603" spans="1:13" x14ac:dyDescent="0.35">
      <c r="A2603" s="73">
        <v>10641</v>
      </c>
      <c r="B2603" s="73"/>
      <c r="C2603" s="73"/>
      <c r="D2603" s="73"/>
      <c r="E2603" s="73"/>
      <c r="F2603" s="73"/>
      <c r="G2603" s="73"/>
      <c r="H2603" s="73"/>
      <c r="I2603" s="73"/>
      <c r="J2603" s="73"/>
      <c r="K2603" s="73"/>
      <c r="L2603" s="73"/>
      <c r="M2603" s="96" t="str">
        <f t="shared" si="40"/>
        <v/>
      </c>
    </row>
    <row r="2604" spans="1:13" x14ac:dyDescent="0.35">
      <c r="A2604" s="73">
        <v>10642</v>
      </c>
      <c r="B2604" s="73"/>
      <c r="C2604" s="73"/>
      <c r="D2604" s="73"/>
      <c r="E2604" s="73"/>
      <c r="F2604" s="73"/>
      <c r="G2604" s="73"/>
      <c r="H2604" s="73"/>
      <c r="I2604" s="73"/>
      <c r="J2604" s="73"/>
      <c r="K2604" s="73"/>
      <c r="L2604" s="73"/>
      <c r="M2604" s="96" t="str">
        <f t="shared" si="40"/>
        <v/>
      </c>
    </row>
    <row r="2605" spans="1:13" x14ac:dyDescent="0.35">
      <c r="A2605" s="73">
        <v>10643</v>
      </c>
      <c r="B2605" s="73"/>
      <c r="C2605" s="73"/>
      <c r="D2605" s="73"/>
      <c r="E2605" s="73"/>
      <c r="F2605" s="73"/>
      <c r="G2605" s="73"/>
      <c r="H2605" s="73"/>
      <c r="I2605" s="73"/>
      <c r="J2605" s="73"/>
      <c r="K2605" s="73"/>
      <c r="L2605" s="73"/>
      <c r="M2605" s="96" t="str">
        <f t="shared" si="40"/>
        <v/>
      </c>
    </row>
    <row r="2606" spans="1:13" x14ac:dyDescent="0.35">
      <c r="A2606" s="73">
        <v>10644</v>
      </c>
      <c r="B2606" s="73" t="s">
        <v>593</v>
      </c>
      <c r="C2606" s="73" t="s">
        <v>752</v>
      </c>
      <c r="D2606" s="73" t="s">
        <v>18</v>
      </c>
      <c r="E2606" s="73"/>
      <c r="F2606" s="73"/>
      <c r="G2606" s="73"/>
      <c r="H2606" s="73" t="s">
        <v>18</v>
      </c>
      <c r="I2606" s="73"/>
      <c r="J2606" s="73"/>
      <c r="K2606" s="73" t="s">
        <v>92</v>
      </c>
      <c r="L2606" s="73" t="s">
        <v>137</v>
      </c>
      <c r="M2606" s="96" t="str">
        <f t="shared" si="40"/>
        <v>x</v>
      </c>
    </row>
    <row r="2607" spans="1:13" x14ac:dyDescent="0.35">
      <c r="A2607" s="73">
        <v>10645</v>
      </c>
      <c r="B2607" s="73" t="s">
        <v>594</v>
      </c>
      <c r="C2607" s="73"/>
      <c r="D2607" s="73"/>
      <c r="E2607" s="73"/>
      <c r="F2607" s="73"/>
      <c r="G2607" s="73"/>
      <c r="H2607" s="73"/>
      <c r="I2607" s="73"/>
      <c r="J2607" s="73"/>
      <c r="K2607" s="73"/>
      <c r="L2607" s="73"/>
      <c r="M2607" s="96" t="str">
        <f t="shared" si="40"/>
        <v/>
      </c>
    </row>
    <row r="2608" spans="1:13" x14ac:dyDescent="0.35">
      <c r="A2608" s="73">
        <v>10646</v>
      </c>
      <c r="B2608" s="73"/>
      <c r="C2608" s="73"/>
      <c r="D2608" s="73"/>
      <c r="E2608" s="73"/>
      <c r="F2608" s="73"/>
      <c r="G2608" s="73"/>
      <c r="H2608" s="73"/>
      <c r="I2608" s="73"/>
      <c r="J2608" s="73"/>
      <c r="K2608" s="73"/>
      <c r="L2608" s="73"/>
      <c r="M2608" s="96" t="str">
        <f t="shared" si="40"/>
        <v/>
      </c>
    </row>
    <row r="2609" spans="1:13" x14ac:dyDescent="0.35">
      <c r="A2609" s="73">
        <v>10647</v>
      </c>
      <c r="B2609" s="73" t="s">
        <v>595</v>
      </c>
      <c r="C2609" s="73" t="s">
        <v>752</v>
      </c>
      <c r="D2609" s="73"/>
      <c r="E2609" s="73"/>
      <c r="F2609" s="73"/>
      <c r="G2609" s="73"/>
      <c r="H2609" s="73"/>
      <c r="I2609" s="73"/>
      <c r="J2609" s="73"/>
      <c r="K2609" s="73"/>
      <c r="L2609" s="73"/>
      <c r="M2609" s="96" t="str">
        <f t="shared" si="40"/>
        <v/>
      </c>
    </row>
    <row r="2610" spans="1:13" x14ac:dyDescent="0.35">
      <c r="A2610" s="73">
        <v>10648</v>
      </c>
      <c r="B2610" s="73" t="s">
        <v>596</v>
      </c>
      <c r="C2610" s="73"/>
      <c r="D2610" s="73"/>
      <c r="E2610" s="73"/>
      <c r="F2610" s="73"/>
      <c r="G2610" s="73"/>
      <c r="H2610" s="73"/>
      <c r="I2610" s="73"/>
      <c r="J2610" s="73"/>
      <c r="K2610" s="73"/>
      <c r="L2610" s="73"/>
      <c r="M2610" s="96" t="str">
        <f t="shared" si="40"/>
        <v/>
      </c>
    </row>
    <row r="2611" spans="1:13" x14ac:dyDescent="0.35">
      <c r="A2611" s="73">
        <v>10649</v>
      </c>
      <c r="B2611" s="73" t="s">
        <v>597</v>
      </c>
      <c r="C2611" s="73"/>
      <c r="D2611" s="73"/>
      <c r="E2611" s="73"/>
      <c r="F2611" s="73"/>
      <c r="G2611" s="73"/>
      <c r="H2611" s="73"/>
      <c r="I2611" s="73"/>
      <c r="J2611" s="73"/>
      <c r="K2611" s="73"/>
      <c r="L2611" s="73"/>
      <c r="M2611" s="96" t="str">
        <f t="shared" si="40"/>
        <v/>
      </c>
    </row>
    <row r="2612" spans="1:13" x14ac:dyDescent="0.35">
      <c r="A2612" s="73">
        <v>10650</v>
      </c>
      <c r="B2612" s="73" t="s">
        <v>598</v>
      </c>
      <c r="C2612" s="73"/>
      <c r="D2612" s="73"/>
      <c r="E2612" s="73"/>
      <c r="F2612" s="73"/>
      <c r="G2612" s="73"/>
      <c r="H2612" s="73"/>
      <c r="I2612" s="73"/>
      <c r="J2612" s="73"/>
      <c r="K2612" s="73"/>
      <c r="L2612" s="73"/>
      <c r="M2612" s="96" t="str">
        <f t="shared" si="40"/>
        <v/>
      </c>
    </row>
    <row r="2613" spans="1:13" x14ac:dyDescent="0.35">
      <c r="A2613" s="73">
        <v>10651</v>
      </c>
      <c r="B2613" s="73"/>
      <c r="C2613" s="73"/>
      <c r="D2613" s="73"/>
      <c r="E2613" s="73"/>
      <c r="F2613" s="73"/>
      <c r="G2613" s="73"/>
      <c r="H2613" s="73"/>
      <c r="I2613" s="73"/>
      <c r="J2613" s="73"/>
      <c r="K2613" s="73"/>
      <c r="L2613" s="73"/>
      <c r="M2613" s="96" t="str">
        <f t="shared" si="40"/>
        <v/>
      </c>
    </row>
    <row r="2614" spans="1:13" x14ac:dyDescent="0.35">
      <c r="A2614" s="73">
        <v>10652</v>
      </c>
      <c r="B2614" s="73" t="s">
        <v>599</v>
      </c>
      <c r="C2614" s="73" t="s">
        <v>133</v>
      </c>
      <c r="D2614" s="73" t="s">
        <v>18</v>
      </c>
      <c r="E2614" s="73"/>
      <c r="F2614" s="73"/>
      <c r="G2614" s="73"/>
      <c r="H2614" s="73" t="s">
        <v>18</v>
      </c>
      <c r="I2614" s="73"/>
      <c r="J2614" s="73"/>
      <c r="K2614" s="73" t="s">
        <v>92</v>
      </c>
      <c r="L2614" s="73" t="s">
        <v>132</v>
      </c>
      <c r="M2614" s="96" t="str">
        <f t="shared" si="40"/>
        <v>x</v>
      </c>
    </row>
    <row r="2615" spans="1:13" x14ac:dyDescent="0.35">
      <c r="A2615" s="73">
        <v>10653</v>
      </c>
      <c r="B2615" s="73" t="s">
        <v>600</v>
      </c>
      <c r="C2615" s="73" t="s">
        <v>752</v>
      </c>
      <c r="D2615" s="73" t="s">
        <v>18</v>
      </c>
      <c r="E2615" s="73"/>
      <c r="F2615" s="73"/>
      <c r="G2615" s="73"/>
      <c r="H2615" s="73" t="s">
        <v>18</v>
      </c>
      <c r="I2615" s="73"/>
      <c r="J2615" s="73"/>
      <c r="K2615" s="73" t="s">
        <v>92</v>
      </c>
      <c r="L2615" s="73" t="s">
        <v>137</v>
      </c>
      <c r="M2615" s="96" t="str">
        <f t="shared" si="40"/>
        <v>x</v>
      </c>
    </row>
    <row r="2616" spans="1:13" x14ac:dyDescent="0.35">
      <c r="A2616" s="73">
        <v>10654</v>
      </c>
      <c r="B2616" s="73"/>
      <c r="C2616" s="73"/>
      <c r="D2616" s="73"/>
      <c r="E2616" s="73"/>
      <c r="F2616" s="73"/>
      <c r="G2616" s="73"/>
      <c r="H2616" s="73"/>
      <c r="I2616" s="73"/>
      <c r="J2616" s="73"/>
      <c r="K2616" s="73"/>
      <c r="L2616" s="73"/>
      <c r="M2616" s="96" t="str">
        <f t="shared" si="40"/>
        <v/>
      </c>
    </row>
    <row r="2617" spans="1:13" x14ac:dyDescent="0.35">
      <c r="A2617" s="73">
        <v>10655</v>
      </c>
      <c r="B2617" s="73"/>
      <c r="C2617" s="73"/>
      <c r="D2617" s="73"/>
      <c r="E2617" s="73"/>
      <c r="F2617" s="73"/>
      <c r="G2617" s="73"/>
      <c r="H2617" s="73"/>
      <c r="I2617" s="73"/>
      <c r="J2617" s="73"/>
      <c r="K2617" s="73"/>
      <c r="L2617" s="73"/>
      <c r="M2617" s="96" t="str">
        <f t="shared" si="40"/>
        <v/>
      </c>
    </row>
    <row r="2618" spans="1:13" x14ac:dyDescent="0.35">
      <c r="A2618" s="73">
        <v>10656</v>
      </c>
      <c r="B2618" s="73"/>
      <c r="C2618" s="73"/>
      <c r="D2618" s="73"/>
      <c r="E2618" s="73"/>
      <c r="F2618" s="73"/>
      <c r="G2618" s="73"/>
      <c r="H2618" s="73"/>
      <c r="I2618" s="73"/>
      <c r="J2618" s="73"/>
      <c r="K2618" s="73"/>
      <c r="L2618" s="73"/>
      <c r="M2618" s="96" t="str">
        <f t="shared" si="40"/>
        <v/>
      </c>
    </row>
    <row r="2619" spans="1:13" x14ac:dyDescent="0.35">
      <c r="A2619" s="73">
        <v>10657</v>
      </c>
      <c r="B2619" s="73"/>
      <c r="C2619" s="73"/>
      <c r="D2619" s="73"/>
      <c r="E2619" s="73"/>
      <c r="F2619" s="73"/>
      <c r="G2619" s="73"/>
      <c r="H2619" s="73"/>
      <c r="I2619" s="73"/>
      <c r="J2619" s="73"/>
      <c r="K2619" s="73"/>
      <c r="L2619" s="73"/>
      <c r="M2619" s="96" t="str">
        <f t="shared" si="40"/>
        <v/>
      </c>
    </row>
    <row r="2620" spans="1:13" x14ac:dyDescent="0.35">
      <c r="A2620" s="73">
        <v>10658</v>
      </c>
      <c r="B2620" s="73"/>
      <c r="C2620" s="73"/>
      <c r="D2620" s="73"/>
      <c r="E2620" s="73"/>
      <c r="F2620" s="73"/>
      <c r="G2620" s="73"/>
      <c r="H2620" s="73"/>
      <c r="I2620" s="73"/>
      <c r="J2620" s="73"/>
      <c r="K2620" s="73"/>
      <c r="L2620" s="73"/>
      <c r="M2620" s="96" t="str">
        <f t="shared" si="40"/>
        <v/>
      </c>
    </row>
    <row r="2621" spans="1:13" x14ac:dyDescent="0.35">
      <c r="A2621" s="73">
        <v>10659</v>
      </c>
      <c r="B2621" s="73"/>
      <c r="C2621" s="73"/>
      <c r="D2621" s="73"/>
      <c r="E2621" s="73"/>
      <c r="F2621" s="73"/>
      <c r="G2621" s="73"/>
      <c r="H2621" s="73"/>
      <c r="I2621" s="73"/>
      <c r="J2621" s="73"/>
      <c r="K2621" s="73"/>
      <c r="L2621" s="73"/>
      <c r="M2621" s="96" t="str">
        <f t="shared" si="40"/>
        <v/>
      </c>
    </row>
    <row r="2622" spans="1:13" x14ac:dyDescent="0.35">
      <c r="A2622" s="73">
        <v>10660</v>
      </c>
      <c r="B2622" s="73"/>
      <c r="C2622" s="73"/>
      <c r="D2622" s="73"/>
      <c r="E2622" s="73"/>
      <c r="F2622" s="73"/>
      <c r="G2622" s="73"/>
      <c r="H2622" s="73"/>
      <c r="I2622" s="73"/>
      <c r="J2622" s="73"/>
      <c r="K2622" s="73"/>
      <c r="L2622" s="73"/>
      <c r="M2622" s="96" t="str">
        <f t="shared" si="40"/>
        <v/>
      </c>
    </row>
    <row r="2623" spans="1:13" x14ac:dyDescent="0.35">
      <c r="A2623" s="73">
        <v>10661</v>
      </c>
      <c r="B2623" s="73" t="s">
        <v>601</v>
      </c>
      <c r="C2623" s="73" t="s">
        <v>752</v>
      </c>
      <c r="D2623" s="73" t="s">
        <v>18</v>
      </c>
      <c r="E2623" s="73"/>
      <c r="F2623" s="73"/>
      <c r="G2623" s="73"/>
      <c r="H2623" s="73" t="s">
        <v>18</v>
      </c>
      <c r="I2623" s="73"/>
      <c r="J2623" s="73"/>
      <c r="K2623" s="73" t="s">
        <v>92</v>
      </c>
      <c r="L2623" s="73" t="s">
        <v>137</v>
      </c>
      <c r="M2623" s="96" t="str">
        <f t="shared" si="40"/>
        <v>x</v>
      </c>
    </row>
    <row r="2624" spans="1:13" x14ac:dyDescent="0.35">
      <c r="A2624" s="73">
        <v>10662</v>
      </c>
      <c r="B2624" s="73" t="s">
        <v>602</v>
      </c>
      <c r="C2624" s="73" t="s">
        <v>752</v>
      </c>
      <c r="D2624" s="73" t="s">
        <v>18</v>
      </c>
      <c r="E2624" s="73"/>
      <c r="F2624" s="73"/>
      <c r="G2624" s="73"/>
      <c r="H2624" s="73" t="s">
        <v>18</v>
      </c>
      <c r="I2624" s="73"/>
      <c r="J2624" s="73"/>
      <c r="K2624" s="73" t="s">
        <v>92</v>
      </c>
      <c r="L2624" s="73" t="s">
        <v>137</v>
      </c>
      <c r="M2624" s="96" t="str">
        <f t="shared" si="40"/>
        <v>x</v>
      </c>
    </row>
    <row r="2625" spans="1:13" x14ac:dyDescent="0.35">
      <c r="A2625" s="73">
        <v>10663</v>
      </c>
      <c r="B2625" s="73" t="s">
        <v>603</v>
      </c>
      <c r="C2625" s="73"/>
      <c r="D2625" s="73"/>
      <c r="E2625" s="73"/>
      <c r="F2625" s="73"/>
      <c r="G2625" s="73"/>
      <c r="H2625" s="73"/>
      <c r="I2625" s="73"/>
      <c r="J2625" s="73"/>
      <c r="K2625" s="73"/>
      <c r="L2625" s="73"/>
      <c r="M2625" s="96" t="str">
        <f t="shared" si="40"/>
        <v/>
      </c>
    </row>
    <row r="2626" spans="1:13" x14ac:dyDescent="0.35">
      <c r="A2626" s="73">
        <v>10664</v>
      </c>
      <c r="B2626" s="73"/>
      <c r="C2626" s="73"/>
      <c r="D2626" s="73"/>
      <c r="E2626" s="73"/>
      <c r="F2626" s="73"/>
      <c r="G2626" s="73"/>
      <c r="H2626" s="73"/>
      <c r="I2626" s="73"/>
      <c r="J2626" s="73"/>
      <c r="K2626" s="73"/>
      <c r="L2626" s="73"/>
      <c r="M2626" s="96" t="str">
        <f t="shared" ref="M2626:M2689" si="41">IF(COUNTA($D2626:$J2626)&gt;0,"x","")</f>
        <v/>
      </c>
    </row>
    <row r="2627" spans="1:13" x14ac:dyDescent="0.35">
      <c r="A2627" s="73">
        <v>10665</v>
      </c>
      <c r="B2627" s="73" t="s">
        <v>604</v>
      </c>
      <c r="C2627" s="73"/>
      <c r="D2627" s="73"/>
      <c r="E2627" s="73"/>
      <c r="F2627" s="73"/>
      <c r="G2627" s="73"/>
      <c r="H2627" s="73"/>
      <c r="I2627" s="73"/>
      <c r="J2627" s="73"/>
      <c r="K2627" s="73"/>
      <c r="L2627" s="73"/>
      <c r="M2627" s="96" t="str">
        <f t="shared" si="41"/>
        <v/>
      </c>
    </row>
    <row r="2628" spans="1:13" x14ac:dyDescent="0.35">
      <c r="A2628" s="73">
        <v>10666</v>
      </c>
      <c r="B2628" s="73" t="s">
        <v>605</v>
      </c>
      <c r="C2628" s="73"/>
      <c r="D2628" s="73"/>
      <c r="E2628" s="73"/>
      <c r="F2628" s="73"/>
      <c r="G2628" s="73"/>
      <c r="H2628" s="73"/>
      <c r="I2628" s="73"/>
      <c r="J2628" s="73"/>
      <c r="K2628" s="73"/>
      <c r="L2628" s="73"/>
      <c r="M2628" s="96" t="str">
        <f t="shared" si="41"/>
        <v/>
      </c>
    </row>
    <row r="2629" spans="1:13" x14ac:dyDescent="0.35">
      <c r="A2629" s="73">
        <v>10667</v>
      </c>
      <c r="B2629" s="73"/>
      <c r="C2629" s="73"/>
      <c r="D2629" s="73"/>
      <c r="E2629" s="73"/>
      <c r="F2629" s="73"/>
      <c r="G2629" s="73"/>
      <c r="H2629" s="73"/>
      <c r="I2629" s="73"/>
      <c r="J2629" s="73"/>
      <c r="K2629" s="73"/>
      <c r="L2629" s="73"/>
      <c r="M2629" s="96" t="str">
        <f t="shared" si="41"/>
        <v/>
      </c>
    </row>
    <row r="2630" spans="1:13" x14ac:dyDescent="0.35">
      <c r="A2630" s="73">
        <v>10668</v>
      </c>
      <c r="B2630" s="73" t="s">
        <v>606</v>
      </c>
      <c r="C2630" s="73" t="s">
        <v>133</v>
      </c>
      <c r="D2630" s="73" t="s">
        <v>18</v>
      </c>
      <c r="E2630" s="73"/>
      <c r="F2630" s="73"/>
      <c r="G2630" s="73"/>
      <c r="H2630" s="73" t="s">
        <v>18</v>
      </c>
      <c r="I2630" s="73"/>
      <c r="J2630" s="73"/>
      <c r="K2630" s="73" t="s">
        <v>93</v>
      </c>
      <c r="L2630" s="73" t="s">
        <v>130</v>
      </c>
      <c r="M2630" s="96" t="str">
        <f t="shared" si="41"/>
        <v>x</v>
      </c>
    </row>
    <row r="2631" spans="1:13" x14ac:dyDescent="0.35">
      <c r="A2631" s="73">
        <v>10669</v>
      </c>
      <c r="B2631" s="73" t="s">
        <v>607</v>
      </c>
      <c r="C2631" s="73" t="s">
        <v>752</v>
      </c>
      <c r="D2631" s="73" t="s">
        <v>18</v>
      </c>
      <c r="E2631" s="73"/>
      <c r="F2631" s="73"/>
      <c r="G2631" s="73"/>
      <c r="H2631" s="73" t="s">
        <v>18</v>
      </c>
      <c r="I2631" s="73"/>
      <c r="J2631" s="73"/>
      <c r="K2631" s="73" t="s">
        <v>98</v>
      </c>
      <c r="L2631" s="73" t="s">
        <v>135</v>
      </c>
      <c r="M2631" s="96" t="str">
        <f t="shared" si="41"/>
        <v>x</v>
      </c>
    </row>
    <row r="2632" spans="1:13" x14ac:dyDescent="0.35">
      <c r="A2632" s="73">
        <v>10670</v>
      </c>
      <c r="B2632" s="73"/>
      <c r="C2632" s="73"/>
      <c r="D2632" s="73"/>
      <c r="E2632" s="73"/>
      <c r="F2632" s="73"/>
      <c r="G2632" s="73"/>
      <c r="H2632" s="73"/>
      <c r="I2632" s="73"/>
      <c r="J2632" s="73"/>
      <c r="K2632" s="73"/>
      <c r="L2632" s="73"/>
      <c r="M2632" s="96" t="str">
        <f t="shared" si="41"/>
        <v/>
      </c>
    </row>
    <row r="2633" spans="1:13" x14ac:dyDescent="0.35">
      <c r="A2633" s="73">
        <v>10671</v>
      </c>
      <c r="B2633" s="73" t="s">
        <v>608</v>
      </c>
      <c r="C2633" s="73"/>
      <c r="D2633" s="73"/>
      <c r="E2633" s="73"/>
      <c r="F2633" s="73"/>
      <c r="G2633" s="73"/>
      <c r="H2633" s="73"/>
      <c r="I2633" s="73"/>
      <c r="J2633" s="73"/>
      <c r="K2633" s="73"/>
      <c r="L2633" s="73"/>
      <c r="M2633" s="96" t="str">
        <f t="shared" si="41"/>
        <v/>
      </c>
    </row>
    <row r="2634" spans="1:13" x14ac:dyDescent="0.35">
      <c r="A2634" s="73">
        <v>10672</v>
      </c>
      <c r="B2634" s="73"/>
      <c r="C2634" s="73"/>
      <c r="D2634" s="73"/>
      <c r="E2634" s="73"/>
      <c r="F2634" s="73"/>
      <c r="G2634" s="73"/>
      <c r="H2634" s="73"/>
      <c r="I2634" s="73"/>
      <c r="J2634" s="73"/>
      <c r="K2634" s="73"/>
      <c r="L2634" s="73"/>
      <c r="M2634" s="96" t="str">
        <f t="shared" si="41"/>
        <v/>
      </c>
    </row>
    <row r="2635" spans="1:13" x14ac:dyDescent="0.35">
      <c r="A2635" s="73">
        <v>10673</v>
      </c>
      <c r="B2635" s="73" t="s">
        <v>609</v>
      </c>
      <c r="C2635" s="73"/>
      <c r="D2635" s="73"/>
      <c r="E2635" s="73"/>
      <c r="F2635" s="73"/>
      <c r="G2635" s="73"/>
      <c r="H2635" s="73"/>
      <c r="I2635" s="73"/>
      <c r="J2635" s="73"/>
      <c r="K2635" s="73"/>
      <c r="L2635" s="73"/>
      <c r="M2635" s="96" t="str">
        <f t="shared" si="41"/>
        <v/>
      </c>
    </row>
    <row r="2636" spans="1:13" x14ac:dyDescent="0.35">
      <c r="A2636" s="73">
        <v>10674</v>
      </c>
      <c r="B2636" s="73" t="s">
        <v>610</v>
      </c>
      <c r="C2636" s="73" t="s">
        <v>133</v>
      </c>
      <c r="D2636" s="73" t="s">
        <v>18</v>
      </c>
      <c r="E2636" s="73"/>
      <c r="F2636" s="73"/>
      <c r="G2636" s="73"/>
      <c r="H2636" s="73" t="s">
        <v>18</v>
      </c>
      <c r="I2636" s="73"/>
      <c r="J2636" s="73"/>
      <c r="K2636" s="73" t="s">
        <v>92</v>
      </c>
      <c r="L2636" s="73" t="s">
        <v>132</v>
      </c>
      <c r="M2636" s="96" t="str">
        <f t="shared" si="41"/>
        <v>x</v>
      </c>
    </row>
    <row r="2637" spans="1:13" x14ac:dyDescent="0.35">
      <c r="A2637" s="73">
        <v>10675</v>
      </c>
      <c r="B2637" s="73" t="s">
        <v>611</v>
      </c>
      <c r="C2637" s="73"/>
      <c r="D2637" s="73"/>
      <c r="E2637" s="73"/>
      <c r="F2637" s="73"/>
      <c r="G2637" s="73"/>
      <c r="H2637" s="73"/>
      <c r="I2637" s="73"/>
      <c r="J2637" s="73"/>
      <c r="K2637" s="73"/>
      <c r="L2637" s="73"/>
      <c r="M2637" s="96" t="str">
        <f t="shared" si="41"/>
        <v/>
      </c>
    </row>
    <row r="2638" spans="1:13" x14ac:dyDescent="0.35">
      <c r="A2638" s="73">
        <v>10676</v>
      </c>
      <c r="B2638" s="73" t="s">
        <v>612</v>
      </c>
      <c r="C2638" s="73" t="s">
        <v>752</v>
      </c>
      <c r="D2638" s="73" t="s">
        <v>18</v>
      </c>
      <c r="E2638" s="73"/>
      <c r="F2638" s="73"/>
      <c r="G2638" s="73"/>
      <c r="H2638" s="73"/>
      <c r="I2638" s="73"/>
      <c r="J2638" s="73"/>
      <c r="K2638" s="73" t="s">
        <v>93</v>
      </c>
      <c r="L2638" s="73" t="s">
        <v>130</v>
      </c>
      <c r="M2638" s="96" t="str">
        <f t="shared" si="41"/>
        <v>x</v>
      </c>
    </row>
    <row r="2639" spans="1:13" x14ac:dyDescent="0.35">
      <c r="A2639" s="73">
        <v>10677</v>
      </c>
      <c r="B2639" s="73"/>
      <c r="C2639" s="73"/>
      <c r="D2639" s="73"/>
      <c r="E2639" s="73"/>
      <c r="F2639" s="73"/>
      <c r="G2639" s="73"/>
      <c r="H2639" s="73"/>
      <c r="I2639" s="73"/>
      <c r="J2639" s="73"/>
      <c r="K2639" s="73"/>
      <c r="L2639" s="73"/>
      <c r="M2639" s="96" t="str">
        <f t="shared" si="41"/>
        <v/>
      </c>
    </row>
    <row r="2640" spans="1:13" x14ac:dyDescent="0.35">
      <c r="A2640" s="73">
        <v>10678</v>
      </c>
      <c r="B2640" s="73"/>
      <c r="C2640" s="73"/>
      <c r="D2640" s="73"/>
      <c r="E2640" s="73"/>
      <c r="F2640" s="73"/>
      <c r="G2640" s="73"/>
      <c r="H2640" s="73"/>
      <c r="I2640" s="73"/>
      <c r="J2640" s="73"/>
      <c r="K2640" s="73"/>
      <c r="L2640" s="73"/>
      <c r="M2640" s="96" t="str">
        <f t="shared" si="41"/>
        <v/>
      </c>
    </row>
    <row r="2641" spans="1:13" x14ac:dyDescent="0.35">
      <c r="A2641" s="73">
        <v>10679</v>
      </c>
      <c r="B2641" s="73" t="s">
        <v>613</v>
      </c>
      <c r="C2641" s="73" t="s">
        <v>133</v>
      </c>
      <c r="D2641" s="73"/>
      <c r="E2641" s="73"/>
      <c r="F2641" s="73"/>
      <c r="G2641" s="73"/>
      <c r="H2641" s="73"/>
      <c r="I2641" s="73"/>
      <c r="J2641" s="73"/>
      <c r="K2641" s="73"/>
      <c r="L2641" s="73"/>
      <c r="M2641" s="96" t="str">
        <f t="shared" si="41"/>
        <v/>
      </c>
    </row>
    <row r="2642" spans="1:13" x14ac:dyDescent="0.35">
      <c r="A2642" s="73">
        <v>10680</v>
      </c>
      <c r="B2642" s="73" t="s">
        <v>614</v>
      </c>
      <c r="C2642" s="73"/>
      <c r="D2642" s="73"/>
      <c r="E2642" s="73"/>
      <c r="F2642" s="73"/>
      <c r="G2642" s="73"/>
      <c r="H2642" s="73"/>
      <c r="I2642" s="73"/>
      <c r="J2642" s="73"/>
      <c r="K2642" s="73"/>
      <c r="L2642" s="73"/>
      <c r="M2642" s="96" t="str">
        <f t="shared" si="41"/>
        <v/>
      </c>
    </row>
    <row r="2643" spans="1:13" x14ac:dyDescent="0.35">
      <c r="A2643" s="73">
        <v>10681</v>
      </c>
      <c r="B2643" s="73" t="s">
        <v>615</v>
      </c>
      <c r="C2643" s="73" t="s">
        <v>133</v>
      </c>
      <c r="D2643" s="73" t="s">
        <v>18</v>
      </c>
      <c r="E2643" s="73"/>
      <c r="F2643" s="73"/>
      <c r="G2643" s="73"/>
      <c r="H2643" s="73" t="s">
        <v>18</v>
      </c>
      <c r="I2643" s="73"/>
      <c r="J2643" s="73"/>
      <c r="K2643" s="73" t="s">
        <v>92</v>
      </c>
      <c r="L2643" s="73" t="s">
        <v>132</v>
      </c>
      <c r="M2643" s="96" t="str">
        <f t="shared" si="41"/>
        <v>x</v>
      </c>
    </row>
    <row r="2644" spans="1:13" x14ac:dyDescent="0.35">
      <c r="A2644" s="73">
        <v>10682</v>
      </c>
      <c r="B2644" s="73"/>
      <c r="C2644" s="73"/>
      <c r="D2644" s="73"/>
      <c r="E2644" s="73"/>
      <c r="F2644" s="73"/>
      <c r="G2644" s="73"/>
      <c r="H2644" s="73"/>
      <c r="I2644" s="73"/>
      <c r="J2644" s="73"/>
      <c r="K2644" s="73"/>
      <c r="L2644" s="73"/>
      <c r="M2644" s="96" t="str">
        <f t="shared" si="41"/>
        <v/>
      </c>
    </row>
    <row r="2645" spans="1:13" x14ac:dyDescent="0.35">
      <c r="A2645" s="73">
        <v>10683</v>
      </c>
      <c r="B2645" s="73"/>
      <c r="C2645" s="73"/>
      <c r="D2645" s="73"/>
      <c r="E2645" s="73"/>
      <c r="F2645" s="73"/>
      <c r="G2645" s="73"/>
      <c r="H2645" s="73"/>
      <c r="I2645" s="73"/>
      <c r="J2645" s="73"/>
      <c r="K2645" s="73"/>
      <c r="L2645" s="73"/>
      <c r="M2645" s="96" t="str">
        <f t="shared" si="41"/>
        <v/>
      </c>
    </row>
    <row r="2646" spans="1:13" x14ac:dyDescent="0.35">
      <c r="A2646" s="73">
        <v>10684</v>
      </c>
      <c r="B2646" s="73" t="s">
        <v>616</v>
      </c>
      <c r="C2646" s="73" t="s">
        <v>133</v>
      </c>
      <c r="D2646" s="73"/>
      <c r="E2646" s="73"/>
      <c r="F2646" s="73"/>
      <c r="G2646" s="73"/>
      <c r="H2646" s="73" t="s">
        <v>18</v>
      </c>
      <c r="I2646" s="73"/>
      <c r="J2646" s="73"/>
      <c r="K2646" s="73"/>
      <c r="L2646" s="73"/>
      <c r="M2646" s="96" t="str">
        <f t="shared" si="41"/>
        <v>x</v>
      </c>
    </row>
    <row r="2647" spans="1:13" x14ac:dyDescent="0.35">
      <c r="A2647" s="73">
        <v>10685</v>
      </c>
      <c r="B2647" s="73" t="s">
        <v>617</v>
      </c>
      <c r="C2647" s="73" t="s">
        <v>752</v>
      </c>
      <c r="D2647" s="73" t="s">
        <v>18</v>
      </c>
      <c r="E2647" s="73"/>
      <c r="F2647" s="73"/>
      <c r="G2647" s="73"/>
      <c r="H2647" s="73" t="s">
        <v>18</v>
      </c>
      <c r="I2647" s="73"/>
      <c r="J2647" s="73"/>
      <c r="K2647" s="73" t="s">
        <v>93</v>
      </c>
      <c r="L2647" s="73" t="s">
        <v>130</v>
      </c>
      <c r="M2647" s="96" t="str">
        <f t="shared" si="41"/>
        <v>x</v>
      </c>
    </row>
    <row r="2648" spans="1:13" x14ac:dyDescent="0.35">
      <c r="A2648" s="73">
        <v>10686</v>
      </c>
      <c r="B2648" s="73" t="s">
        <v>618</v>
      </c>
      <c r="C2648" s="73"/>
      <c r="D2648" s="73"/>
      <c r="E2648" s="73"/>
      <c r="F2648" s="73"/>
      <c r="G2648" s="73"/>
      <c r="H2648" s="73"/>
      <c r="I2648" s="73"/>
      <c r="J2648" s="73"/>
      <c r="K2648" s="73"/>
      <c r="L2648" s="73"/>
      <c r="M2648" s="96" t="str">
        <f t="shared" si="41"/>
        <v/>
      </c>
    </row>
    <row r="2649" spans="1:13" x14ac:dyDescent="0.35">
      <c r="A2649" s="73">
        <v>10687</v>
      </c>
      <c r="B2649" s="73" t="s">
        <v>619</v>
      </c>
      <c r="C2649" s="73"/>
      <c r="D2649" s="73"/>
      <c r="E2649" s="73"/>
      <c r="F2649" s="73"/>
      <c r="G2649" s="73"/>
      <c r="H2649" s="73"/>
      <c r="I2649" s="73"/>
      <c r="J2649" s="73"/>
      <c r="K2649" s="73"/>
      <c r="L2649" s="73"/>
      <c r="M2649" s="96" t="str">
        <f t="shared" si="41"/>
        <v/>
      </c>
    </row>
    <row r="2650" spans="1:13" x14ac:dyDescent="0.35">
      <c r="A2650" s="73">
        <v>10688</v>
      </c>
      <c r="B2650" s="73" t="s">
        <v>620</v>
      </c>
      <c r="C2650" s="73" t="s">
        <v>752</v>
      </c>
      <c r="D2650" s="73" t="s">
        <v>18</v>
      </c>
      <c r="E2650" s="73"/>
      <c r="F2650" s="73"/>
      <c r="G2650" s="73"/>
      <c r="H2650" s="73" t="s">
        <v>18</v>
      </c>
      <c r="I2650" s="73"/>
      <c r="J2650" s="73"/>
      <c r="K2650" s="73" t="s">
        <v>1039</v>
      </c>
      <c r="L2650" s="73" t="s">
        <v>129</v>
      </c>
      <c r="M2650" s="96" t="str">
        <f t="shared" si="41"/>
        <v>x</v>
      </c>
    </row>
    <row r="2651" spans="1:13" x14ac:dyDescent="0.35">
      <c r="A2651" s="73">
        <v>10689</v>
      </c>
      <c r="B2651" s="73" t="s">
        <v>621</v>
      </c>
      <c r="C2651" s="73" t="s">
        <v>752</v>
      </c>
      <c r="D2651" s="73" t="s">
        <v>18</v>
      </c>
      <c r="E2651" s="73"/>
      <c r="F2651" s="73"/>
      <c r="G2651" s="73"/>
      <c r="H2651" s="73" t="s">
        <v>18</v>
      </c>
      <c r="I2651" s="73"/>
      <c r="J2651" s="73"/>
      <c r="K2651" s="73" t="s">
        <v>96</v>
      </c>
      <c r="L2651" s="73" t="s">
        <v>132</v>
      </c>
      <c r="M2651" s="96" t="str">
        <f t="shared" si="41"/>
        <v>x</v>
      </c>
    </row>
    <row r="2652" spans="1:13" x14ac:dyDescent="0.35">
      <c r="A2652" s="73">
        <v>10690</v>
      </c>
      <c r="B2652" s="73" t="s">
        <v>622</v>
      </c>
      <c r="C2652" s="73" t="s">
        <v>133</v>
      </c>
      <c r="D2652" s="73" t="s">
        <v>18</v>
      </c>
      <c r="E2652" s="73"/>
      <c r="F2652" s="73"/>
      <c r="G2652" s="73"/>
      <c r="H2652" s="73" t="s">
        <v>18</v>
      </c>
      <c r="I2652" s="73"/>
      <c r="J2652" s="73"/>
      <c r="K2652" s="73" t="s">
        <v>96</v>
      </c>
      <c r="L2652" s="73" t="s">
        <v>132</v>
      </c>
      <c r="M2652" s="96" t="str">
        <f t="shared" si="41"/>
        <v>x</v>
      </c>
    </row>
    <row r="2653" spans="1:13" x14ac:dyDescent="0.35">
      <c r="A2653" s="73">
        <v>10691</v>
      </c>
      <c r="B2653" s="73" t="s">
        <v>623</v>
      </c>
      <c r="C2653" s="73" t="s">
        <v>752</v>
      </c>
      <c r="D2653" s="73" t="s">
        <v>18</v>
      </c>
      <c r="E2653" s="73"/>
      <c r="F2653" s="73"/>
      <c r="G2653" s="73"/>
      <c r="H2653" s="73"/>
      <c r="I2653" s="73"/>
      <c r="J2653" s="73"/>
      <c r="K2653" s="73" t="s">
        <v>92</v>
      </c>
      <c r="L2653" s="73" t="s">
        <v>137</v>
      </c>
      <c r="M2653" s="96" t="str">
        <f t="shared" si="41"/>
        <v>x</v>
      </c>
    </row>
    <row r="2654" spans="1:13" x14ac:dyDescent="0.35">
      <c r="A2654" s="73">
        <v>10692</v>
      </c>
      <c r="B2654" s="73" t="s">
        <v>624</v>
      </c>
      <c r="C2654" s="73" t="s">
        <v>133</v>
      </c>
      <c r="D2654" s="73" t="s">
        <v>18</v>
      </c>
      <c r="E2654" s="73"/>
      <c r="F2654" s="73"/>
      <c r="G2654" s="73"/>
      <c r="H2654" s="73" t="s">
        <v>18</v>
      </c>
      <c r="I2654" s="73"/>
      <c r="J2654" s="73"/>
      <c r="K2654" s="73" t="s">
        <v>92</v>
      </c>
      <c r="L2654" s="73" t="s">
        <v>135</v>
      </c>
      <c r="M2654" s="96" t="str">
        <f t="shared" si="41"/>
        <v>x</v>
      </c>
    </row>
    <row r="2655" spans="1:13" x14ac:dyDescent="0.35">
      <c r="A2655" s="73">
        <v>10693</v>
      </c>
      <c r="B2655" s="73"/>
      <c r="C2655" s="73"/>
      <c r="D2655" s="73"/>
      <c r="E2655" s="73"/>
      <c r="F2655" s="73"/>
      <c r="G2655" s="73"/>
      <c r="H2655" s="73"/>
      <c r="I2655" s="73"/>
      <c r="J2655" s="73"/>
      <c r="K2655" s="73"/>
      <c r="L2655" s="73"/>
      <c r="M2655" s="96" t="str">
        <f t="shared" si="41"/>
        <v/>
      </c>
    </row>
    <row r="2656" spans="1:13" x14ac:dyDescent="0.35">
      <c r="A2656" s="73">
        <v>10694</v>
      </c>
      <c r="B2656" s="73"/>
      <c r="C2656" s="73"/>
      <c r="D2656" s="73"/>
      <c r="E2656" s="73"/>
      <c r="F2656" s="73"/>
      <c r="G2656" s="73"/>
      <c r="H2656" s="73"/>
      <c r="I2656" s="73"/>
      <c r="J2656" s="73"/>
      <c r="K2656" s="73"/>
      <c r="L2656" s="73"/>
      <c r="M2656" s="96" t="str">
        <f t="shared" si="41"/>
        <v/>
      </c>
    </row>
    <row r="2657" spans="1:13" x14ac:dyDescent="0.35">
      <c r="A2657" s="73">
        <v>10695</v>
      </c>
      <c r="B2657" s="73" t="s">
        <v>625</v>
      </c>
      <c r="C2657" s="73" t="s">
        <v>752</v>
      </c>
      <c r="D2657" s="73"/>
      <c r="E2657" s="73"/>
      <c r="F2657" s="73"/>
      <c r="G2657" s="73"/>
      <c r="H2657" s="73"/>
      <c r="I2657" s="73"/>
      <c r="J2657" s="73"/>
      <c r="K2657" s="73"/>
      <c r="L2657" s="73"/>
      <c r="M2657" s="96" t="str">
        <f t="shared" si="41"/>
        <v/>
      </c>
    </row>
    <row r="2658" spans="1:13" x14ac:dyDescent="0.35">
      <c r="A2658" s="73">
        <v>10696</v>
      </c>
      <c r="B2658" s="73" t="s">
        <v>626</v>
      </c>
      <c r="C2658" s="73"/>
      <c r="D2658" s="73"/>
      <c r="E2658" s="73"/>
      <c r="F2658" s="73"/>
      <c r="G2658" s="73"/>
      <c r="H2658" s="73"/>
      <c r="I2658" s="73"/>
      <c r="J2658" s="73"/>
      <c r="K2658" s="73"/>
      <c r="L2658" s="73"/>
      <c r="M2658" s="96" t="str">
        <f t="shared" si="41"/>
        <v/>
      </c>
    </row>
    <row r="2659" spans="1:13" x14ac:dyDescent="0.35">
      <c r="A2659" s="73">
        <v>10697</v>
      </c>
      <c r="B2659" s="73"/>
      <c r="C2659" s="73"/>
      <c r="D2659" s="73"/>
      <c r="E2659" s="73"/>
      <c r="F2659" s="73"/>
      <c r="G2659" s="73"/>
      <c r="H2659" s="73"/>
      <c r="I2659" s="73"/>
      <c r="J2659" s="73"/>
      <c r="K2659" s="73"/>
      <c r="L2659" s="73"/>
      <c r="M2659" s="96" t="str">
        <f t="shared" si="41"/>
        <v/>
      </c>
    </row>
    <row r="2660" spans="1:13" x14ac:dyDescent="0.35">
      <c r="A2660" s="73">
        <v>10698</v>
      </c>
      <c r="B2660" s="73" t="s">
        <v>627</v>
      </c>
      <c r="C2660" s="73" t="s">
        <v>133</v>
      </c>
      <c r="D2660" s="73" t="s">
        <v>18</v>
      </c>
      <c r="E2660" s="73"/>
      <c r="F2660" s="73"/>
      <c r="G2660" s="73"/>
      <c r="H2660" s="73" t="s">
        <v>18</v>
      </c>
      <c r="I2660" s="73"/>
      <c r="J2660" s="73"/>
      <c r="K2660" s="73" t="s">
        <v>1039</v>
      </c>
      <c r="L2660" s="73" t="s">
        <v>132</v>
      </c>
      <c r="M2660" s="96" t="str">
        <f t="shared" si="41"/>
        <v>x</v>
      </c>
    </row>
    <row r="2661" spans="1:13" x14ac:dyDescent="0.35">
      <c r="A2661" s="73">
        <v>10699</v>
      </c>
      <c r="B2661" s="73" t="s">
        <v>967</v>
      </c>
      <c r="C2661" s="73" t="s">
        <v>133</v>
      </c>
      <c r="D2661" s="73" t="s">
        <v>18</v>
      </c>
      <c r="E2661" s="73"/>
      <c r="F2661" s="73"/>
      <c r="G2661" s="73"/>
      <c r="H2661" s="73" t="s">
        <v>18</v>
      </c>
      <c r="I2661" s="73"/>
      <c r="J2661" s="73"/>
      <c r="K2661" s="73" t="s">
        <v>73</v>
      </c>
      <c r="L2661" s="73" t="s">
        <v>129</v>
      </c>
      <c r="M2661" s="96" t="str">
        <f t="shared" si="41"/>
        <v>x</v>
      </c>
    </row>
    <row r="2662" spans="1:13" x14ac:dyDescent="0.35">
      <c r="A2662" s="73">
        <v>10700</v>
      </c>
      <c r="B2662" s="73"/>
      <c r="C2662" s="73"/>
      <c r="D2662" s="73"/>
      <c r="E2662" s="73"/>
      <c r="F2662" s="73"/>
      <c r="G2662" s="73"/>
      <c r="H2662" s="73"/>
      <c r="I2662" s="73"/>
      <c r="J2662" s="73"/>
      <c r="K2662" s="73"/>
      <c r="L2662" s="73"/>
      <c r="M2662" s="96" t="str">
        <f t="shared" si="41"/>
        <v/>
      </c>
    </row>
    <row r="2663" spans="1:13" x14ac:dyDescent="0.35">
      <c r="A2663" s="73">
        <v>10701</v>
      </c>
      <c r="B2663" s="73"/>
      <c r="C2663" s="73"/>
      <c r="D2663" s="73"/>
      <c r="E2663" s="73"/>
      <c r="F2663" s="73"/>
      <c r="G2663" s="73"/>
      <c r="H2663" s="73"/>
      <c r="I2663" s="73"/>
      <c r="J2663" s="73"/>
      <c r="K2663" s="73"/>
      <c r="L2663" s="73"/>
      <c r="M2663" s="96" t="str">
        <f t="shared" si="41"/>
        <v/>
      </c>
    </row>
    <row r="2664" spans="1:13" x14ac:dyDescent="0.35">
      <c r="A2664" s="73">
        <v>10702</v>
      </c>
      <c r="B2664" s="73" t="s">
        <v>628</v>
      </c>
      <c r="C2664" s="73"/>
      <c r="D2664" s="73"/>
      <c r="E2664" s="73"/>
      <c r="F2664" s="73"/>
      <c r="G2664" s="73"/>
      <c r="H2664" s="73"/>
      <c r="I2664" s="73"/>
      <c r="J2664" s="73"/>
      <c r="K2664" s="73"/>
      <c r="L2664" s="73"/>
      <c r="M2664" s="96" t="str">
        <f t="shared" si="41"/>
        <v/>
      </c>
    </row>
    <row r="2665" spans="1:13" x14ac:dyDescent="0.35">
      <c r="A2665" s="73">
        <v>10703</v>
      </c>
      <c r="B2665" s="73" t="s">
        <v>629</v>
      </c>
      <c r="C2665" s="73" t="s">
        <v>752</v>
      </c>
      <c r="D2665" s="73" t="s">
        <v>18</v>
      </c>
      <c r="E2665" s="73" t="s">
        <v>18</v>
      </c>
      <c r="F2665" s="73"/>
      <c r="G2665" s="73"/>
      <c r="H2665" s="73" t="s">
        <v>18</v>
      </c>
      <c r="I2665" s="73"/>
      <c r="J2665" s="73"/>
      <c r="K2665" s="73" t="s">
        <v>93</v>
      </c>
      <c r="L2665" s="73" t="s">
        <v>130</v>
      </c>
      <c r="M2665" s="96" t="str">
        <f t="shared" si="41"/>
        <v>x</v>
      </c>
    </row>
    <row r="2666" spans="1:13" x14ac:dyDescent="0.35">
      <c r="A2666" s="73">
        <v>10704</v>
      </c>
      <c r="B2666" s="73" t="s">
        <v>630</v>
      </c>
      <c r="C2666" s="73" t="s">
        <v>752</v>
      </c>
      <c r="D2666" s="73" t="s">
        <v>18</v>
      </c>
      <c r="E2666" s="73"/>
      <c r="F2666" s="73"/>
      <c r="G2666" s="73"/>
      <c r="H2666" s="73"/>
      <c r="I2666" s="73"/>
      <c r="J2666" s="73"/>
      <c r="K2666" s="73" t="s">
        <v>97</v>
      </c>
      <c r="L2666" s="73" t="s">
        <v>132</v>
      </c>
      <c r="M2666" s="96" t="str">
        <f t="shared" si="41"/>
        <v>x</v>
      </c>
    </row>
    <row r="2667" spans="1:13" x14ac:dyDescent="0.35">
      <c r="A2667" s="73">
        <v>10705</v>
      </c>
      <c r="B2667" s="73" t="s">
        <v>631</v>
      </c>
      <c r="C2667" s="73" t="s">
        <v>133</v>
      </c>
      <c r="D2667" s="73"/>
      <c r="E2667" s="73"/>
      <c r="F2667" s="73"/>
      <c r="G2667" s="73"/>
      <c r="H2667" s="73"/>
      <c r="I2667" s="73"/>
      <c r="J2667" s="73"/>
      <c r="K2667" s="73"/>
      <c r="L2667" s="73"/>
      <c r="M2667" s="96" t="str">
        <f t="shared" si="41"/>
        <v/>
      </c>
    </row>
    <row r="2668" spans="1:13" x14ac:dyDescent="0.35">
      <c r="A2668" s="73">
        <v>10706</v>
      </c>
      <c r="B2668" s="73" t="s">
        <v>632</v>
      </c>
      <c r="C2668" s="73" t="s">
        <v>752</v>
      </c>
      <c r="D2668" s="73" t="s">
        <v>18</v>
      </c>
      <c r="E2668" s="73"/>
      <c r="F2668" s="73"/>
      <c r="G2668" s="73"/>
      <c r="H2668" s="73"/>
      <c r="I2668" s="73"/>
      <c r="J2668" s="73"/>
      <c r="K2668" s="73" t="s">
        <v>97</v>
      </c>
      <c r="L2668" s="73" t="s">
        <v>132</v>
      </c>
      <c r="M2668" s="96" t="str">
        <f t="shared" si="41"/>
        <v>x</v>
      </c>
    </row>
    <row r="2669" spans="1:13" x14ac:dyDescent="0.35">
      <c r="A2669" s="73">
        <v>10707</v>
      </c>
      <c r="B2669" s="73" t="s">
        <v>633</v>
      </c>
      <c r="C2669" s="73" t="s">
        <v>752</v>
      </c>
      <c r="D2669" s="73" t="s">
        <v>18</v>
      </c>
      <c r="E2669" s="73"/>
      <c r="F2669" s="73"/>
      <c r="G2669" s="73"/>
      <c r="H2669" s="73" t="s">
        <v>18</v>
      </c>
      <c r="I2669" s="73"/>
      <c r="J2669" s="73"/>
      <c r="K2669" s="73" t="s">
        <v>93</v>
      </c>
      <c r="L2669" s="73" t="s">
        <v>135</v>
      </c>
      <c r="M2669" s="96" t="str">
        <f t="shared" si="41"/>
        <v>x</v>
      </c>
    </row>
    <row r="2670" spans="1:13" x14ac:dyDescent="0.35">
      <c r="A2670" s="73">
        <v>10708</v>
      </c>
      <c r="B2670" s="73" t="s">
        <v>634</v>
      </c>
      <c r="C2670" s="73"/>
      <c r="D2670" s="73"/>
      <c r="E2670" s="73"/>
      <c r="F2670" s="73"/>
      <c r="G2670" s="73"/>
      <c r="H2670" s="73"/>
      <c r="I2670" s="73"/>
      <c r="J2670" s="73"/>
      <c r="K2670" s="73"/>
      <c r="L2670" s="73"/>
      <c r="M2670" s="96" t="str">
        <f t="shared" si="41"/>
        <v/>
      </c>
    </row>
    <row r="2671" spans="1:13" x14ac:dyDescent="0.35">
      <c r="A2671" s="73">
        <v>10709</v>
      </c>
      <c r="B2671" s="73" t="s">
        <v>635</v>
      </c>
      <c r="C2671" s="73" t="s">
        <v>133</v>
      </c>
      <c r="D2671" s="73" t="s">
        <v>18</v>
      </c>
      <c r="E2671" s="73"/>
      <c r="F2671" s="73"/>
      <c r="G2671" s="73"/>
      <c r="H2671" s="73"/>
      <c r="I2671" s="73"/>
      <c r="J2671" s="73"/>
      <c r="K2671" s="73" t="s">
        <v>98</v>
      </c>
      <c r="L2671" s="73" t="s">
        <v>135</v>
      </c>
      <c r="M2671" s="96" t="str">
        <f t="shared" si="41"/>
        <v>x</v>
      </c>
    </row>
    <row r="2672" spans="1:13" x14ac:dyDescent="0.35">
      <c r="A2672" s="73">
        <v>10710</v>
      </c>
      <c r="B2672" s="73"/>
      <c r="C2672" s="73"/>
      <c r="D2672" s="73"/>
      <c r="E2672" s="73"/>
      <c r="F2672" s="73"/>
      <c r="G2672" s="73"/>
      <c r="H2672" s="73"/>
      <c r="I2672" s="73"/>
      <c r="J2672" s="73"/>
      <c r="K2672" s="73"/>
      <c r="L2672" s="73"/>
      <c r="M2672" s="96" t="str">
        <f t="shared" si="41"/>
        <v/>
      </c>
    </row>
    <row r="2673" spans="1:13" x14ac:dyDescent="0.35">
      <c r="A2673" s="73">
        <v>10711</v>
      </c>
      <c r="B2673" s="73" t="s">
        <v>636</v>
      </c>
      <c r="C2673" s="73" t="s">
        <v>133</v>
      </c>
      <c r="D2673" s="73" t="s">
        <v>18</v>
      </c>
      <c r="E2673" s="73"/>
      <c r="F2673" s="73"/>
      <c r="G2673" s="73"/>
      <c r="H2673" s="73" t="s">
        <v>18</v>
      </c>
      <c r="I2673" s="73"/>
      <c r="J2673" s="73"/>
      <c r="K2673" s="73" t="s">
        <v>98</v>
      </c>
      <c r="L2673" s="73" t="s">
        <v>135</v>
      </c>
      <c r="M2673" s="96" t="str">
        <f t="shared" si="41"/>
        <v>x</v>
      </c>
    </row>
    <row r="2674" spans="1:13" x14ac:dyDescent="0.35">
      <c r="A2674" s="73">
        <v>10712</v>
      </c>
      <c r="B2674" s="73" t="s">
        <v>637</v>
      </c>
      <c r="C2674" s="73" t="s">
        <v>752</v>
      </c>
      <c r="D2674" s="73" t="s">
        <v>18</v>
      </c>
      <c r="E2674" s="73" t="s">
        <v>18</v>
      </c>
      <c r="F2674" s="73"/>
      <c r="G2674" s="73"/>
      <c r="H2674" s="73" t="s">
        <v>18</v>
      </c>
      <c r="I2674" s="73"/>
      <c r="J2674" s="73"/>
      <c r="K2674" s="73" t="s">
        <v>93</v>
      </c>
      <c r="L2674" s="73" t="s">
        <v>130</v>
      </c>
      <c r="M2674" s="96" t="str">
        <f t="shared" si="41"/>
        <v>x</v>
      </c>
    </row>
    <row r="2675" spans="1:13" x14ac:dyDescent="0.35">
      <c r="A2675" s="73">
        <v>10713</v>
      </c>
      <c r="B2675" s="73" t="s">
        <v>638</v>
      </c>
      <c r="C2675" s="73" t="s">
        <v>752</v>
      </c>
      <c r="D2675" s="73" t="s">
        <v>18</v>
      </c>
      <c r="E2675" s="73"/>
      <c r="F2675" s="73"/>
      <c r="G2675" s="73"/>
      <c r="H2675" s="73" t="s">
        <v>18</v>
      </c>
      <c r="I2675" s="73"/>
      <c r="J2675" s="73"/>
      <c r="K2675" s="73" t="s">
        <v>98</v>
      </c>
      <c r="L2675" s="73" t="s">
        <v>132</v>
      </c>
      <c r="M2675" s="96" t="str">
        <f t="shared" si="41"/>
        <v>x</v>
      </c>
    </row>
    <row r="2676" spans="1:13" x14ac:dyDescent="0.35">
      <c r="A2676" s="73">
        <v>10714</v>
      </c>
      <c r="B2676" s="73"/>
      <c r="C2676" s="73"/>
      <c r="D2676" s="73"/>
      <c r="E2676" s="73"/>
      <c r="F2676" s="73"/>
      <c r="G2676" s="73"/>
      <c r="H2676" s="73"/>
      <c r="I2676" s="73"/>
      <c r="J2676" s="73"/>
      <c r="K2676" s="73"/>
      <c r="L2676" s="73"/>
      <c r="M2676" s="96" t="str">
        <f t="shared" si="41"/>
        <v/>
      </c>
    </row>
    <row r="2677" spans="1:13" x14ac:dyDescent="0.35">
      <c r="A2677" s="73">
        <v>10715</v>
      </c>
      <c r="B2677" s="73" t="s">
        <v>639</v>
      </c>
      <c r="C2677" s="73" t="s">
        <v>752</v>
      </c>
      <c r="D2677" s="73" t="s">
        <v>18</v>
      </c>
      <c r="E2677" s="73"/>
      <c r="F2677" s="73"/>
      <c r="G2677" s="73"/>
      <c r="H2677" s="73" t="s">
        <v>18</v>
      </c>
      <c r="I2677" s="73"/>
      <c r="J2677" s="73"/>
      <c r="K2677" s="73" t="s">
        <v>95</v>
      </c>
      <c r="L2677" s="73" t="s">
        <v>132</v>
      </c>
      <c r="M2677" s="96" t="str">
        <f t="shared" si="41"/>
        <v>x</v>
      </c>
    </row>
    <row r="2678" spans="1:13" x14ac:dyDescent="0.35">
      <c r="A2678" s="73">
        <v>10716</v>
      </c>
      <c r="B2678" s="73" t="s">
        <v>640</v>
      </c>
      <c r="C2678" s="73"/>
      <c r="D2678" s="73"/>
      <c r="E2678" s="73"/>
      <c r="F2678" s="73"/>
      <c r="G2678" s="73"/>
      <c r="H2678" s="73"/>
      <c r="I2678" s="73"/>
      <c r="J2678" s="73"/>
      <c r="K2678" s="73"/>
      <c r="L2678" s="73"/>
      <c r="M2678" s="96" t="str">
        <f t="shared" si="41"/>
        <v/>
      </c>
    </row>
    <row r="2679" spans="1:13" x14ac:dyDescent="0.35">
      <c r="A2679" s="73">
        <v>10717</v>
      </c>
      <c r="B2679" s="73" t="s">
        <v>641</v>
      </c>
      <c r="C2679" s="73" t="s">
        <v>752</v>
      </c>
      <c r="D2679" s="73" t="s">
        <v>18</v>
      </c>
      <c r="E2679" s="73"/>
      <c r="F2679" s="73"/>
      <c r="G2679" s="73"/>
      <c r="H2679" s="73" t="s">
        <v>18</v>
      </c>
      <c r="I2679" s="73"/>
      <c r="J2679" s="73"/>
      <c r="K2679" s="73" t="s">
        <v>95</v>
      </c>
      <c r="L2679" s="73" t="s">
        <v>135</v>
      </c>
      <c r="M2679" s="96" t="str">
        <f t="shared" si="41"/>
        <v>x</v>
      </c>
    </row>
    <row r="2680" spans="1:13" x14ac:dyDescent="0.35">
      <c r="A2680" s="73">
        <v>10718</v>
      </c>
      <c r="B2680" s="73" t="s">
        <v>642</v>
      </c>
      <c r="C2680" s="73" t="s">
        <v>752</v>
      </c>
      <c r="D2680" s="73" t="s">
        <v>18</v>
      </c>
      <c r="E2680" s="73"/>
      <c r="F2680" s="73"/>
      <c r="G2680" s="73"/>
      <c r="H2680" s="73" t="s">
        <v>18</v>
      </c>
      <c r="I2680" s="73"/>
      <c r="J2680" s="73"/>
      <c r="K2680" s="73" t="s">
        <v>92</v>
      </c>
      <c r="L2680" s="73" t="s">
        <v>135</v>
      </c>
      <c r="M2680" s="96" t="str">
        <f t="shared" si="41"/>
        <v>x</v>
      </c>
    </row>
    <row r="2681" spans="1:13" x14ac:dyDescent="0.35">
      <c r="A2681" s="73">
        <v>10719</v>
      </c>
      <c r="B2681" s="73" t="s">
        <v>643</v>
      </c>
      <c r="C2681" s="73"/>
      <c r="D2681" s="73"/>
      <c r="E2681" s="73"/>
      <c r="F2681" s="73"/>
      <c r="G2681" s="73"/>
      <c r="H2681" s="73"/>
      <c r="I2681" s="73"/>
      <c r="J2681" s="73"/>
      <c r="K2681" s="73"/>
      <c r="L2681" s="73"/>
      <c r="M2681" s="96" t="str">
        <f t="shared" si="41"/>
        <v/>
      </c>
    </row>
    <row r="2682" spans="1:13" x14ac:dyDescent="0.35">
      <c r="A2682" s="73">
        <v>10720</v>
      </c>
      <c r="B2682" s="73"/>
      <c r="C2682" s="73"/>
      <c r="D2682" s="73"/>
      <c r="E2682" s="73"/>
      <c r="F2682" s="73"/>
      <c r="G2682" s="73"/>
      <c r="H2682" s="73"/>
      <c r="I2682" s="73"/>
      <c r="J2682" s="73"/>
      <c r="K2682" s="73"/>
      <c r="L2682" s="73"/>
      <c r="M2682" s="96" t="str">
        <f t="shared" si="41"/>
        <v/>
      </c>
    </row>
    <row r="2683" spans="1:13" x14ac:dyDescent="0.35">
      <c r="A2683" s="73">
        <v>10721</v>
      </c>
      <c r="B2683" s="73"/>
      <c r="C2683" s="73"/>
      <c r="D2683" s="73"/>
      <c r="E2683" s="73"/>
      <c r="F2683" s="73"/>
      <c r="G2683" s="73"/>
      <c r="H2683" s="73"/>
      <c r="I2683" s="73"/>
      <c r="J2683" s="73"/>
      <c r="K2683" s="73"/>
      <c r="L2683" s="73"/>
      <c r="M2683" s="96" t="str">
        <f t="shared" si="41"/>
        <v/>
      </c>
    </row>
    <row r="2684" spans="1:13" x14ac:dyDescent="0.35">
      <c r="A2684" s="73">
        <v>10722</v>
      </c>
      <c r="B2684" s="73" t="s">
        <v>644</v>
      </c>
      <c r="C2684" s="73" t="s">
        <v>133</v>
      </c>
      <c r="D2684" s="73" t="s">
        <v>18</v>
      </c>
      <c r="E2684" s="73"/>
      <c r="F2684" s="73"/>
      <c r="G2684" s="73"/>
      <c r="H2684" s="73" t="s">
        <v>18</v>
      </c>
      <c r="I2684" s="73"/>
      <c r="J2684" s="73"/>
      <c r="K2684" s="73" t="s">
        <v>98</v>
      </c>
      <c r="L2684" s="73" t="s">
        <v>129</v>
      </c>
      <c r="M2684" s="96" t="str">
        <f t="shared" si="41"/>
        <v>x</v>
      </c>
    </row>
    <row r="2685" spans="1:13" x14ac:dyDescent="0.35">
      <c r="A2685" s="73">
        <v>10723</v>
      </c>
      <c r="B2685" s="73" t="s">
        <v>645</v>
      </c>
      <c r="C2685" s="73" t="s">
        <v>133</v>
      </c>
      <c r="D2685" s="73" t="s">
        <v>18</v>
      </c>
      <c r="E2685" s="73"/>
      <c r="F2685" s="73"/>
      <c r="G2685" s="73"/>
      <c r="H2685" s="73" t="s">
        <v>18</v>
      </c>
      <c r="I2685" s="73"/>
      <c r="J2685" s="73"/>
      <c r="K2685" s="73" t="s">
        <v>98</v>
      </c>
      <c r="L2685" s="73" t="s">
        <v>135</v>
      </c>
      <c r="M2685" s="96" t="str">
        <f t="shared" si="41"/>
        <v>x</v>
      </c>
    </row>
    <row r="2686" spans="1:13" x14ac:dyDescent="0.35">
      <c r="A2686" s="73">
        <v>10724</v>
      </c>
      <c r="B2686" s="73"/>
      <c r="C2686" s="73"/>
      <c r="D2686" s="73"/>
      <c r="E2686" s="73"/>
      <c r="F2686" s="73"/>
      <c r="G2686" s="73"/>
      <c r="H2686" s="73"/>
      <c r="I2686" s="73"/>
      <c r="J2686" s="73"/>
      <c r="K2686" s="73"/>
      <c r="L2686" s="73"/>
      <c r="M2686" s="96" t="str">
        <f t="shared" si="41"/>
        <v/>
      </c>
    </row>
    <row r="2687" spans="1:13" x14ac:dyDescent="0.35">
      <c r="A2687" s="73">
        <v>10725</v>
      </c>
      <c r="B2687" s="73" t="s">
        <v>646</v>
      </c>
      <c r="C2687" s="73" t="s">
        <v>752</v>
      </c>
      <c r="D2687" s="73" t="s">
        <v>18</v>
      </c>
      <c r="E2687" s="73"/>
      <c r="F2687" s="73"/>
      <c r="G2687" s="73"/>
      <c r="H2687" s="73"/>
      <c r="I2687" s="73"/>
      <c r="J2687" s="73"/>
      <c r="K2687" s="73" t="s">
        <v>1039</v>
      </c>
      <c r="L2687" s="73" t="s">
        <v>129</v>
      </c>
      <c r="M2687" s="96" t="str">
        <f t="shared" si="41"/>
        <v>x</v>
      </c>
    </row>
    <row r="2688" spans="1:13" x14ac:dyDescent="0.35">
      <c r="A2688" s="73">
        <v>10726</v>
      </c>
      <c r="B2688" s="73"/>
      <c r="C2688" s="73"/>
      <c r="D2688" s="73"/>
      <c r="E2688" s="73"/>
      <c r="F2688" s="73"/>
      <c r="G2688" s="73"/>
      <c r="H2688" s="73"/>
      <c r="I2688" s="73"/>
      <c r="J2688" s="73"/>
      <c r="K2688" s="73"/>
      <c r="L2688" s="73"/>
      <c r="M2688" s="96" t="str">
        <f t="shared" si="41"/>
        <v/>
      </c>
    </row>
    <row r="2689" spans="1:13" x14ac:dyDescent="0.35">
      <c r="A2689" s="73">
        <v>10727</v>
      </c>
      <c r="B2689" s="73" t="s">
        <v>647</v>
      </c>
      <c r="C2689" s="73"/>
      <c r="D2689" s="73"/>
      <c r="E2689" s="73"/>
      <c r="F2689" s="73"/>
      <c r="G2689" s="73"/>
      <c r="H2689" s="73"/>
      <c r="I2689" s="73"/>
      <c r="J2689" s="73"/>
      <c r="K2689" s="73"/>
      <c r="L2689" s="73"/>
      <c r="M2689" s="96" t="str">
        <f t="shared" si="41"/>
        <v/>
      </c>
    </row>
    <row r="2690" spans="1:13" x14ac:dyDescent="0.35">
      <c r="A2690" s="73">
        <v>10728</v>
      </c>
      <c r="B2690" s="73" t="s">
        <v>648</v>
      </c>
      <c r="C2690" s="73"/>
      <c r="D2690" s="73"/>
      <c r="E2690" s="73"/>
      <c r="F2690" s="73"/>
      <c r="G2690" s="73"/>
      <c r="H2690" s="73"/>
      <c r="I2690" s="73"/>
      <c r="J2690" s="73"/>
      <c r="K2690" s="73"/>
      <c r="L2690" s="73"/>
      <c r="M2690" s="96" t="str">
        <f t="shared" ref="M2690:M2753" si="42">IF(COUNTA($D2690:$J2690)&gt;0,"x","")</f>
        <v/>
      </c>
    </row>
    <row r="2691" spans="1:13" x14ac:dyDescent="0.35">
      <c r="A2691" s="73">
        <v>10729</v>
      </c>
      <c r="B2691" s="73" t="s">
        <v>649</v>
      </c>
      <c r="C2691" s="73" t="s">
        <v>752</v>
      </c>
      <c r="D2691" s="73"/>
      <c r="E2691" s="73"/>
      <c r="F2691" s="73"/>
      <c r="G2691" s="73"/>
      <c r="H2691" s="73"/>
      <c r="I2691" s="73"/>
      <c r="J2691" s="73"/>
      <c r="K2691" s="73"/>
      <c r="L2691" s="73"/>
      <c r="M2691" s="96" t="str">
        <f t="shared" si="42"/>
        <v/>
      </c>
    </row>
    <row r="2692" spans="1:13" x14ac:dyDescent="0.35">
      <c r="A2692" s="73">
        <v>10730</v>
      </c>
      <c r="B2692" s="73" t="s">
        <v>650</v>
      </c>
      <c r="C2692" s="73" t="s">
        <v>133</v>
      </c>
      <c r="D2692" s="73" t="s">
        <v>18</v>
      </c>
      <c r="E2692" s="73"/>
      <c r="F2692" s="73"/>
      <c r="G2692" s="73"/>
      <c r="H2692" s="73" t="s">
        <v>18</v>
      </c>
      <c r="I2692" s="73"/>
      <c r="J2692" s="73"/>
      <c r="K2692" s="73" t="s">
        <v>78</v>
      </c>
      <c r="L2692" s="73" t="s">
        <v>132</v>
      </c>
      <c r="M2692" s="96" t="str">
        <f t="shared" si="42"/>
        <v>x</v>
      </c>
    </row>
    <row r="2693" spans="1:13" x14ac:dyDescent="0.35">
      <c r="A2693" s="73">
        <v>10731</v>
      </c>
      <c r="B2693" s="73" t="s">
        <v>651</v>
      </c>
      <c r="C2693" s="73" t="s">
        <v>752</v>
      </c>
      <c r="D2693" s="73" t="s">
        <v>18</v>
      </c>
      <c r="E2693" s="73"/>
      <c r="F2693" s="73"/>
      <c r="G2693" s="73"/>
      <c r="H2693" s="73"/>
      <c r="I2693" s="73"/>
      <c r="J2693" s="73"/>
      <c r="K2693" s="73" t="s">
        <v>93</v>
      </c>
      <c r="L2693" s="73" t="s">
        <v>130</v>
      </c>
      <c r="M2693" s="96" t="str">
        <f t="shared" si="42"/>
        <v>x</v>
      </c>
    </row>
    <row r="2694" spans="1:13" x14ac:dyDescent="0.35">
      <c r="A2694" s="73">
        <v>10732</v>
      </c>
      <c r="B2694" s="73" t="s">
        <v>652</v>
      </c>
      <c r="C2694" s="73" t="s">
        <v>752</v>
      </c>
      <c r="D2694" s="73" t="s">
        <v>18</v>
      </c>
      <c r="E2694" s="73"/>
      <c r="F2694" s="73"/>
      <c r="G2694" s="73"/>
      <c r="H2694" s="73" t="s">
        <v>18</v>
      </c>
      <c r="I2694" s="73"/>
      <c r="J2694" s="73"/>
      <c r="K2694" s="73" t="s">
        <v>93</v>
      </c>
      <c r="L2694" s="73" t="s">
        <v>130</v>
      </c>
      <c r="M2694" s="96" t="str">
        <f t="shared" si="42"/>
        <v>x</v>
      </c>
    </row>
    <row r="2695" spans="1:13" x14ac:dyDescent="0.35">
      <c r="A2695" s="73">
        <v>10733</v>
      </c>
      <c r="B2695" s="73" t="s">
        <v>653</v>
      </c>
      <c r="C2695" s="73" t="s">
        <v>133</v>
      </c>
      <c r="D2695" s="73" t="s">
        <v>18</v>
      </c>
      <c r="E2695" s="73"/>
      <c r="F2695" s="73"/>
      <c r="G2695" s="73" t="s">
        <v>18</v>
      </c>
      <c r="H2695" s="73" t="s">
        <v>18</v>
      </c>
      <c r="I2695" s="73" t="s">
        <v>18</v>
      </c>
      <c r="J2695" s="73" t="s">
        <v>18</v>
      </c>
      <c r="K2695" s="73" t="s">
        <v>93</v>
      </c>
      <c r="L2695" s="73" t="s">
        <v>132</v>
      </c>
      <c r="M2695" s="96" t="str">
        <f t="shared" si="42"/>
        <v>x</v>
      </c>
    </row>
    <row r="2696" spans="1:13" x14ac:dyDescent="0.35">
      <c r="A2696" s="73">
        <v>10734</v>
      </c>
      <c r="B2696" s="73" t="s">
        <v>654</v>
      </c>
      <c r="C2696" s="73"/>
      <c r="D2696" s="73"/>
      <c r="E2696" s="73"/>
      <c r="F2696" s="73"/>
      <c r="G2696" s="73"/>
      <c r="H2696" s="73"/>
      <c r="I2696" s="73"/>
      <c r="J2696" s="73"/>
      <c r="K2696" s="73"/>
      <c r="L2696" s="73"/>
      <c r="M2696" s="96" t="str">
        <f t="shared" si="42"/>
        <v/>
      </c>
    </row>
    <row r="2697" spans="1:13" x14ac:dyDescent="0.35">
      <c r="A2697" s="73">
        <v>10735</v>
      </c>
      <c r="B2697" s="73" t="s">
        <v>655</v>
      </c>
      <c r="C2697" s="73" t="s">
        <v>133</v>
      </c>
      <c r="D2697" s="73" t="s">
        <v>18</v>
      </c>
      <c r="E2697" s="73"/>
      <c r="F2697" s="73"/>
      <c r="G2697" s="73"/>
      <c r="H2697" s="73" t="s">
        <v>18</v>
      </c>
      <c r="I2697" s="73"/>
      <c r="J2697" s="73"/>
      <c r="K2697" s="73" t="s">
        <v>93</v>
      </c>
      <c r="L2697" s="73" t="s">
        <v>130</v>
      </c>
      <c r="M2697" s="96" t="str">
        <f t="shared" si="42"/>
        <v>x</v>
      </c>
    </row>
    <row r="2698" spans="1:13" x14ac:dyDescent="0.35">
      <c r="A2698" s="73">
        <v>10736</v>
      </c>
      <c r="B2698" s="73" t="s">
        <v>656</v>
      </c>
      <c r="C2698" s="73" t="s">
        <v>133</v>
      </c>
      <c r="D2698" s="73" t="s">
        <v>18</v>
      </c>
      <c r="E2698" s="73"/>
      <c r="F2698" s="73"/>
      <c r="G2698" s="73"/>
      <c r="H2698" s="73"/>
      <c r="I2698" s="73"/>
      <c r="J2698" s="73"/>
      <c r="K2698" s="73" t="s">
        <v>93</v>
      </c>
      <c r="L2698" s="73" t="s">
        <v>130</v>
      </c>
      <c r="M2698" s="96" t="str">
        <f t="shared" si="42"/>
        <v>x</v>
      </c>
    </row>
    <row r="2699" spans="1:13" x14ac:dyDescent="0.35">
      <c r="A2699" s="73">
        <v>10737</v>
      </c>
      <c r="B2699" s="73" t="s">
        <v>657</v>
      </c>
      <c r="C2699" s="73" t="s">
        <v>752</v>
      </c>
      <c r="D2699" s="73" t="s">
        <v>18</v>
      </c>
      <c r="E2699" s="73"/>
      <c r="F2699" s="73"/>
      <c r="G2699" s="73"/>
      <c r="H2699" s="73" t="s">
        <v>18</v>
      </c>
      <c r="I2699" s="73"/>
      <c r="J2699" s="73"/>
      <c r="K2699" s="73" t="s">
        <v>73</v>
      </c>
      <c r="L2699" s="73" t="s">
        <v>129</v>
      </c>
      <c r="M2699" s="96" t="str">
        <f t="shared" si="42"/>
        <v>x</v>
      </c>
    </row>
    <row r="2700" spans="1:13" x14ac:dyDescent="0.35">
      <c r="A2700" s="73">
        <v>10738</v>
      </c>
      <c r="B2700" s="73" t="s">
        <v>658</v>
      </c>
      <c r="C2700" s="73" t="s">
        <v>752</v>
      </c>
      <c r="D2700" s="73" t="s">
        <v>18</v>
      </c>
      <c r="E2700" s="73"/>
      <c r="F2700" s="73"/>
      <c r="G2700" s="73"/>
      <c r="H2700" s="73" t="s">
        <v>18</v>
      </c>
      <c r="I2700" s="73"/>
      <c r="J2700" s="73"/>
      <c r="K2700" s="73" t="s">
        <v>92</v>
      </c>
      <c r="L2700" s="73" t="s">
        <v>135</v>
      </c>
      <c r="M2700" s="96" t="str">
        <f t="shared" si="42"/>
        <v>x</v>
      </c>
    </row>
    <row r="2701" spans="1:13" x14ac:dyDescent="0.35">
      <c r="A2701" s="73">
        <v>10739</v>
      </c>
      <c r="B2701" s="73"/>
      <c r="C2701" s="73"/>
      <c r="D2701" s="73"/>
      <c r="E2701" s="73"/>
      <c r="F2701" s="73"/>
      <c r="G2701" s="73"/>
      <c r="H2701" s="73"/>
      <c r="I2701" s="73"/>
      <c r="J2701" s="73"/>
      <c r="K2701" s="73"/>
      <c r="L2701" s="73"/>
      <c r="M2701" s="96" t="str">
        <f t="shared" si="42"/>
        <v/>
      </c>
    </row>
    <row r="2702" spans="1:13" x14ac:dyDescent="0.35">
      <c r="A2702" s="73">
        <v>10740</v>
      </c>
      <c r="B2702" s="73" t="s">
        <v>1027</v>
      </c>
      <c r="C2702" s="73" t="s">
        <v>133</v>
      </c>
      <c r="D2702" s="73" t="s">
        <v>18</v>
      </c>
      <c r="E2702" s="73"/>
      <c r="F2702" s="73"/>
      <c r="G2702" s="73"/>
      <c r="H2702" s="73" t="s">
        <v>18</v>
      </c>
      <c r="I2702" s="73"/>
      <c r="J2702" s="73"/>
      <c r="K2702" s="73" t="s">
        <v>98</v>
      </c>
      <c r="L2702" s="73" t="s">
        <v>132</v>
      </c>
      <c r="M2702" s="96" t="str">
        <f t="shared" si="42"/>
        <v>x</v>
      </c>
    </row>
    <row r="2703" spans="1:13" x14ac:dyDescent="0.35">
      <c r="A2703" s="73">
        <v>10741</v>
      </c>
      <c r="B2703" s="73" t="s">
        <v>659</v>
      </c>
      <c r="C2703" s="73" t="s">
        <v>133</v>
      </c>
      <c r="D2703" s="73" t="s">
        <v>18</v>
      </c>
      <c r="E2703" s="73"/>
      <c r="F2703" s="73"/>
      <c r="G2703" s="73"/>
      <c r="H2703" s="73" t="s">
        <v>18</v>
      </c>
      <c r="I2703" s="73"/>
      <c r="J2703" s="73"/>
      <c r="K2703" s="73" t="s">
        <v>78</v>
      </c>
      <c r="L2703" s="73" t="s">
        <v>132</v>
      </c>
      <c r="M2703" s="96" t="str">
        <f t="shared" si="42"/>
        <v>x</v>
      </c>
    </row>
    <row r="2704" spans="1:13" x14ac:dyDescent="0.35">
      <c r="A2704" s="73">
        <v>10742</v>
      </c>
      <c r="B2704" s="73" t="s">
        <v>660</v>
      </c>
      <c r="C2704" s="73" t="s">
        <v>133</v>
      </c>
      <c r="D2704" s="73" t="s">
        <v>18</v>
      </c>
      <c r="E2704" s="73"/>
      <c r="F2704" s="73"/>
      <c r="G2704" s="73"/>
      <c r="H2704" s="73" t="s">
        <v>18</v>
      </c>
      <c r="I2704" s="73"/>
      <c r="J2704" s="73"/>
      <c r="K2704" s="73" t="s">
        <v>98</v>
      </c>
      <c r="L2704" s="73" t="s">
        <v>135</v>
      </c>
      <c r="M2704" s="96" t="str">
        <f t="shared" si="42"/>
        <v>x</v>
      </c>
    </row>
    <row r="2705" spans="1:13" x14ac:dyDescent="0.35">
      <c r="A2705" s="73">
        <v>10743</v>
      </c>
      <c r="B2705" s="73" t="s">
        <v>661</v>
      </c>
      <c r="C2705" s="73" t="s">
        <v>752</v>
      </c>
      <c r="D2705" s="73" t="s">
        <v>18</v>
      </c>
      <c r="E2705" s="73"/>
      <c r="F2705" s="73"/>
      <c r="G2705" s="73"/>
      <c r="H2705" s="73"/>
      <c r="I2705" s="73"/>
      <c r="J2705" s="73"/>
      <c r="K2705" s="73" t="s">
        <v>97</v>
      </c>
      <c r="L2705" s="73" t="s">
        <v>132</v>
      </c>
      <c r="M2705" s="96" t="str">
        <f t="shared" si="42"/>
        <v>x</v>
      </c>
    </row>
    <row r="2706" spans="1:13" x14ac:dyDescent="0.35">
      <c r="A2706" s="73">
        <v>10744</v>
      </c>
      <c r="B2706" s="73" t="s">
        <v>662</v>
      </c>
      <c r="C2706" s="73"/>
      <c r="D2706" s="73"/>
      <c r="E2706" s="73"/>
      <c r="F2706" s="73"/>
      <c r="G2706" s="73"/>
      <c r="H2706" s="73"/>
      <c r="I2706" s="73"/>
      <c r="J2706" s="73"/>
      <c r="K2706" s="73"/>
      <c r="L2706" s="73"/>
      <c r="M2706" s="96" t="str">
        <f t="shared" si="42"/>
        <v/>
      </c>
    </row>
    <row r="2707" spans="1:13" x14ac:dyDescent="0.35">
      <c r="A2707" s="73">
        <v>10745</v>
      </c>
      <c r="B2707" s="73" t="s">
        <v>663</v>
      </c>
      <c r="C2707" s="73"/>
      <c r="D2707" s="73"/>
      <c r="E2707" s="73"/>
      <c r="F2707" s="73"/>
      <c r="G2707" s="73"/>
      <c r="H2707" s="73"/>
      <c r="I2707" s="73"/>
      <c r="J2707" s="73"/>
      <c r="K2707" s="73"/>
      <c r="L2707" s="73"/>
      <c r="M2707" s="96" t="str">
        <f t="shared" si="42"/>
        <v/>
      </c>
    </row>
    <row r="2708" spans="1:13" x14ac:dyDescent="0.35">
      <c r="A2708" s="73">
        <v>10746</v>
      </c>
      <c r="B2708" s="73"/>
      <c r="C2708" s="73"/>
      <c r="D2708" s="73"/>
      <c r="E2708" s="73"/>
      <c r="F2708" s="73"/>
      <c r="G2708" s="73"/>
      <c r="H2708" s="73"/>
      <c r="I2708" s="73"/>
      <c r="J2708" s="73"/>
      <c r="K2708" s="73"/>
      <c r="L2708" s="73"/>
      <c r="M2708" s="96" t="str">
        <f t="shared" si="42"/>
        <v/>
      </c>
    </row>
    <row r="2709" spans="1:13" x14ac:dyDescent="0.35">
      <c r="A2709" s="73">
        <v>10747</v>
      </c>
      <c r="B2709" s="73" t="s">
        <v>664</v>
      </c>
      <c r="C2709" s="73" t="s">
        <v>133</v>
      </c>
      <c r="D2709" s="73" t="s">
        <v>18</v>
      </c>
      <c r="E2709" s="73"/>
      <c r="F2709" s="73"/>
      <c r="G2709" s="73"/>
      <c r="H2709" s="73" t="s">
        <v>18</v>
      </c>
      <c r="I2709" s="73"/>
      <c r="J2709" s="73"/>
      <c r="K2709" s="73" t="s">
        <v>95</v>
      </c>
      <c r="L2709" s="73" t="s">
        <v>135</v>
      </c>
      <c r="M2709" s="96" t="str">
        <f t="shared" si="42"/>
        <v>x</v>
      </c>
    </row>
    <row r="2710" spans="1:13" x14ac:dyDescent="0.35">
      <c r="A2710" s="73">
        <v>10748</v>
      </c>
      <c r="B2710" s="73"/>
      <c r="C2710" s="73"/>
      <c r="D2710" s="73"/>
      <c r="E2710" s="73"/>
      <c r="F2710" s="73"/>
      <c r="G2710" s="73"/>
      <c r="H2710" s="73"/>
      <c r="I2710" s="73"/>
      <c r="J2710" s="73"/>
      <c r="K2710" s="73"/>
      <c r="L2710" s="73"/>
      <c r="M2710" s="96" t="str">
        <f t="shared" si="42"/>
        <v/>
      </c>
    </row>
    <row r="2711" spans="1:13" x14ac:dyDescent="0.35">
      <c r="A2711" s="73">
        <v>10749</v>
      </c>
      <c r="B2711" s="73"/>
      <c r="C2711" s="73"/>
      <c r="D2711" s="73"/>
      <c r="E2711" s="73"/>
      <c r="F2711" s="73"/>
      <c r="G2711" s="73"/>
      <c r="H2711" s="73"/>
      <c r="I2711" s="73"/>
      <c r="J2711" s="73"/>
      <c r="K2711" s="73"/>
      <c r="L2711" s="73"/>
      <c r="M2711" s="96" t="str">
        <f t="shared" si="42"/>
        <v/>
      </c>
    </row>
    <row r="2712" spans="1:13" x14ac:dyDescent="0.35">
      <c r="A2712" s="73">
        <v>10750</v>
      </c>
      <c r="B2712" s="73" t="s">
        <v>665</v>
      </c>
      <c r="C2712" s="73" t="s">
        <v>752</v>
      </c>
      <c r="D2712" s="73"/>
      <c r="E2712" s="73"/>
      <c r="F2712" s="73"/>
      <c r="G2712" s="73"/>
      <c r="H2712" s="73" t="s">
        <v>18</v>
      </c>
      <c r="I2712" s="73"/>
      <c r="J2712" s="73"/>
      <c r="K2712" s="73"/>
      <c r="L2712" s="73"/>
      <c r="M2712" s="96" t="str">
        <f t="shared" si="42"/>
        <v>x</v>
      </c>
    </row>
    <row r="2713" spans="1:13" x14ac:dyDescent="0.35">
      <c r="A2713" s="73">
        <v>10751</v>
      </c>
      <c r="B2713" s="73"/>
      <c r="C2713" s="73"/>
      <c r="D2713" s="73"/>
      <c r="E2713" s="73"/>
      <c r="F2713" s="73"/>
      <c r="G2713" s="73"/>
      <c r="H2713" s="73"/>
      <c r="I2713" s="73"/>
      <c r="J2713" s="73"/>
      <c r="K2713" s="73"/>
      <c r="L2713" s="73"/>
      <c r="M2713" s="96" t="str">
        <f t="shared" si="42"/>
        <v/>
      </c>
    </row>
    <row r="2714" spans="1:13" x14ac:dyDescent="0.35">
      <c r="A2714" s="73">
        <v>10752</v>
      </c>
      <c r="B2714" s="73"/>
      <c r="C2714" s="73"/>
      <c r="D2714" s="73"/>
      <c r="E2714" s="73"/>
      <c r="F2714" s="73"/>
      <c r="G2714" s="73"/>
      <c r="H2714" s="73"/>
      <c r="I2714" s="73"/>
      <c r="J2714" s="73"/>
      <c r="K2714" s="73"/>
      <c r="L2714" s="73"/>
      <c r="M2714" s="96" t="str">
        <f t="shared" si="42"/>
        <v/>
      </c>
    </row>
    <row r="2715" spans="1:13" x14ac:dyDescent="0.35">
      <c r="A2715" s="73">
        <v>10753</v>
      </c>
      <c r="B2715" s="73" t="s">
        <v>666</v>
      </c>
      <c r="C2715" s="73" t="s">
        <v>133</v>
      </c>
      <c r="D2715" s="73" t="s">
        <v>18</v>
      </c>
      <c r="E2715" s="73"/>
      <c r="F2715" s="73"/>
      <c r="G2715" s="73"/>
      <c r="H2715" s="73"/>
      <c r="I2715" s="73"/>
      <c r="J2715" s="73"/>
      <c r="K2715" s="73" t="s">
        <v>92</v>
      </c>
      <c r="L2715" s="73" t="s">
        <v>135</v>
      </c>
      <c r="M2715" s="96" t="str">
        <f t="shared" si="42"/>
        <v>x</v>
      </c>
    </row>
    <row r="2716" spans="1:13" x14ac:dyDescent="0.35">
      <c r="A2716" s="73">
        <v>10754</v>
      </c>
      <c r="B2716" s="73" t="s">
        <v>667</v>
      </c>
      <c r="C2716" s="73" t="s">
        <v>133</v>
      </c>
      <c r="D2716" s="73" t="s">
        <v>18</v>
      </c>
      <c r="E2716" s="73"/>
      <c r="F2716" s="73"/>
      <c r="G2716" s="73"/>
      <c r="H2716" s="73" t="s">
        <v>18</v>
      </c>
      <c r="I2716" s="73"/>
      <c r="J2716" s="73"/>
      <c r="K2716" s="73" t="s">
        <v>96</v>
      </c>
      <c r="L2716" s="73" t="s">
        <v>132</v>
      </c>
      <c r="M2716" s="96" t="str">
        <f t="shared" si="42"/>
        <v>x</v>
      </c>
    </row>
    <row r="2717" spans="1:13" x14ac:dyDescent="0.35">
      <c r="A2717" s="73">
        <v>10755</v>
      </c>
      <c r="B2717" s="73" t="s">
        <v>668</v>
      </c>
      <c r="C2717" s="73" t="s">
        <v>752</v>
      </c>
      <c r="D2717" s="73" t="s">
        <v>18</v>
      </c>
      <c r="E2717" s="73"/>
      <c r="F2717" s="73"/>
      <c r="G2717" s="73"/>
      <c r="H2717" s="73"/>
      <c r="I2717" s="73"/>
      <c r="J2717" s="73"/>
      <c r="K2717" s="73" t="s">
        <v>93</v>
      </c>
      <c r="L2717" s="73" t="s">
        <v>130</v>
      </c>
      <c r="M2717" s="96" t="str">
        <f t="shared" si="42"/>
        <v>x</v>
      </c>
    </row>
    <row r="2718" spans="1:13" x14ac:dyDescent="0.35">
      <c r="A2718" s="73">
        <v>10756</v>
      </c>
      <c r="B2718" s="73" t="s">
        <v>669</v>
      </c>
      <c r="C2718" s="73"/>
      <c r="D2718" s="73"/>
      <c r="E2718" s="73"/>
      <c r="F2718" s="73"/>
      <c r="G2718" s="73"/>
      <c r="H2718" s="73"/>
      <c r="I2718" s="73"/>
      <c r="J2718" s="73"/>
      <c r="K2718" s="73"/>
      <c r="L2718" s="73"/>
      <c r="M2718" s="96" t="str">
        <f t="shared" si="42"/>
        <v/>
      </c>
    </row>
    <row r="2719" spans="1:13" x14ac:dyDescent="0.35">
      <c r="A2719" s="73">
        <v>10757</v>
      </c>
      <c r="B2719" s="73" t="s">
        <v>670</v>
      </c>
      <c r="C2719" s="73" t="s">
        <v>752</v>
      </c>
      <c r="D2719" s="73" t="s">
        <v>18</v>
      </c>
      <c r="E2719" s="73"/>
      <c r="F2719" s="73"/>
      <c r="G2719" s="73" t="s">
        <v>18</v>
      </c>
      <c r="H2719" s="73" t="s">
        <v>18</v>
      </c>
      <c r="I2719" s="73" t="s">
        <v>18</v>
      </c>
      <c r="J2719" s="73" t="s">
        <v>18</v>
      </c>
      <c r="K2719" s="73" t="s">
        <v>93</v>
      </c>
      <c r="L2719" s="73" t="s">
        <v>135</v>
      </c>
      <c r="M2719" s="96" t="str">
        <f t="shared" si="42"/>
        <v>x</v>
      </c>
    </row>
    <row r="2720" spans="1:13" x14ac:dyDescent="0.35">
      <c r="A2720" s="73">
        <v>10758</v>
      </c>
      <c r="B2720" s="73" t="s">
        <v>671</v>
      </c>
      <c r="C2720" s="73" t="s">
        <v>133</v>
      </c>
      <c r="D2720" s="73"/>
      <c r="E2720" s="73"/>
      <c r="F2720" s="73"/>
      <c r="G2720" s="73"/>
      <c r="H2720" s="73" t="s">
        <v>18</v>
      </c>
      <c r="I2720" s="73"/>
      <c r="J2720" s="73"/>
      <c r="K2720" s="73"/>
      <c r="L2720" s="73"/>
      <c r="M2720" s="96" t="str">
        <f t="shared" si="42"/>
        <v>x</v>
      </c>
    </row>
    <row r="2721" spans="1:13" x14ac:dyDescent="0.35">
      <c r="A2721" s="73">
        <v>10759</v>
      </c>
      <c r="B2721" s="73" t="s">
        <v>672</v>
      </c>
      <c r="C2721" s="73"/>
      <c r="D2721" s="73"/>
      <c r="E2721" s="73"/>
      <c r="F2721" s="73"/>
      <c r="G2721" s="73"/>
      <c r="H2721" s="73"/>
      <c r="I2721" s="73"/>
      <c r="J2721" s="73"/>
      <c r="K2721" s="73"/>
      <c r="L2721" s="73"/>
      <c r="M2721" s="96" t="str">
        <f t="shared" si="42"/>
        <v/>
      </c>
    </row>
    <row r="2722" spans="1:13" x14ac:dyDescent="0.35">
      <c r="A2722" s="73">
        <v>10760</v>
      </c>
      <c r="B2722" s="73" t="s">
        <v>673</v>
      </c>
      <c r="C2722" s="73" t="s">
        <v>133</v>
      </c>
      <c r="D2722" s="73"/>
      <c r="E2722" s="73"/>
      <c r="F2722" s="73"/>
      <c r="G2722" s="73"/>
      <c r="H2722" s="73"/>
      <c r="I2722" s="73"/>
      <c r="J2722" s="73"/>
      <c r="K2722" s="73"/>
      <c r="L2722" s="73"/>
      <c r="M2722" s="96" t="str">
        <f t="shared" si="42"/>
        <v/>
      </c>
    </row>
    <row r="2723" spans="1:13" x14ac:dyDescent="0.35">
      <c r="A2723" s="73">
        <v>10761</v>
      </c>
      <c r="B2723" s="73"/>
      <c r="C2723" s="73"/>
      <c r="D2723" s="73"/>
      <c r="E2723" s="73"/>
      <c r="F2723" s="73"/>
      <c r="G2723" s="73"/>
      <c r="H2723" s="73"/>
      <c r="I2723" s="73"/>
      <c r="J2723" s="73"/>
      <c r="K2723" s="73"/>
      <c r="L2723" s="73"/>
      <c r="M2723" s="96" t="str">
        <f t="shared" si="42"/>
        <v/>
      </c>
    </row>
    <row r="2724" spans="1:13" x14ac:dyDescent="0.35">
      <c r="A2724" s="73">
        <v>10762</v>
      </c>
      <c r="B2724" s="73" t="s">
        <v>674</v>
      </c>
      <c r="C2724" s="73" t="s">
        <v>133</v>
      </c>
      <c r="D2724" s="73" t="s">
        <v>18</v>
      </c>
      <c r="E2724" s="73"/>
      <c r="F2724" s="73"/>
      <c r="G2724" s="73"/>
      <c r="H2724" s="73" t="s">
        <v>18</v>
      </c>
      <c r="I2724" s="73"/>
      <c r="J2724" s="73"/>
      <c r="K2724" s="73" t="s">
        <v>92</v>
      </c>
      <c r="L2724" s="73" t="s">
        <v>135</v>
      </c>
      <c r="M2724" s="96" t="str">
        <f t="shared" si="42"/>
        <v>x</v>
      </c>
    </row>
    <row r="2725" spans="1:13" x14ac:dyDescent="0.35">
      <c r="A2725" s="73">
        <v>10763</v>
      </c>
      <c r="B2725" s="73" t="s">
        <v>675</v>
      </c>
      <c r="C2725" s="73" t="s">
        <v>752</v>
      </c>
      <c r="D2725" s="73" t="s">
        <v>18</v>
      </c>
      <c r="E2725" s="73"/>
      <c r="F2725" s="73"/>
      <c r="G2725" s="73"/>
      <c r="H2725" s="73" t="s">
        <v>18</v>
      </c>
      <c r="I2725" s="73"/>
      <c r="J2725" s="73" t="s">
        <v>18</v>
      </c>
      <c r="K2725" s="73" t="s">
        <v>95</v>
      </c>
      <c r="L2725" s="73" t="s">
        <v>132</v>
      </c>
      <c r="M2725" s="96" t="str">
        <f t="shared" si="42"/>
        <v>x</v>
      </c>
    </row>
    <row r="2726" spans="1:13" x14ac:dyDescent="0.35">
      <c r="A2726" s="73">
        <v>10764</v>
      </c>
      <c r="B2726" s="73" t="s">
        <v>676</v>
      </c>
      <c r="C2726" s="73" t="s">
        <v>133</v>
      </c>
      <c r="D2726" s="73" t="s">
        <v>18</v>
      </c>
      <c r="E2726" s="73"/>
      <c r="F2726" s="73"/>
      <c r="G2726" s="73"/>
      <c r="H2726" s="73" t="s">
        <v>18</v>
      </c>
      <c r="I2726" s="73"/>
      <c r="J2726" s="73"/>
      <c r="K2726" s="73" t="s">
        <v>95</v>
      </c>
      <c r="L2726" s="73" t="s">
        <v>132</v>
      </c>
      <c r="M2726" s="96" t="str">
        <f t="shared" si="42"/>
        <v>x</v>
      </c>
    </row>
    <row r="2727" spans="1:13" x14ac:dyDescent="0.35">
      <c r="A2727" s="73">
        <v>10765</v>
      </c>
      <c r="B2727" s="73" t="s">
        <v>677</v>
      </c>
      <c r="C2727" s="73" t="s">
        <v>752</v>
      </c>
      <c r="D2727" s="73" t="s">
        <v>18</v>
      </c>
      <c r="E2727" s="73"/>
      <c r="F2727" s="73"/>
      <c r="G2727" s="73"/>
      <c r="H2727" s="73" t="s">
        <v>18</v>
      </c>
      <c r="I2727" s="73"/>
      <c r="J2727" s="73"/>
      <c r="K2727" s="73" t="s">
        <v>95</v>
      </c>
      <c r="L2727" s="73" t="s">
        <v>135</v>
      </c>
      <c r="M2727" s="96" t="str">
        <f t="shared" si="42"/>
        <v>x</v>
      </c>
    </row>
    <row r="2728" spans="1:13" x14ac:dyDescent="0.35">
      <c r="A2728" s="73">
        <v>10766</v>
      </c>
      <c r="B2728" s="73" t="s">
        <v>678</v>
      </c>
      <c r="C2728" s="73"/>
      <c r="D2728" s="73"/>
      <c r="E2728" s="73"/>
      <c r="F2728" s="73"/>
      <c r="G2728" s="73"/>
      <c r="H2728" s="73"/>
      <c r="I2728" s="73"/>
      <c r="J2728" s="73"/>
      <c r="K2728" s="73"/>
      <c r="L2728" s="73"/>
      <c r="M2728" s="96" t="str">
        <f t="shared" si="42"/>
        <v/>
      </c>
    </row>
    <row r="2729" spans="1:13" x14ac:dyDescent="0.35">
      <c r="A2729" s="73">
        <v>10767</v>
      </c>
      <c r="B2729" s="73" t="s">
        <v>679</v>
      </c>
      <c r="C2729" s="73"/>
      <c r="D2729" s="73"/>
      <c r="E2729" s="73"/>
      <c r="F2729" s="73"/>
      <c r="G2729" s="73"/>
      <c r="H2729" s="73"/>
      <c r="I2729" s="73"/>
      <c r="J2729" s="73"/>
      <c r="K2729" s="73"/>
      <c r="L2729" s="73"/>
      <c r="M2729" s="96" t="str">
        <f t="shared" si="42"/>
        <v/>
      </c>
    </row>
    <row r="2730" spans="1:13" x14ac:dyDescent="0.35">
      <c r="A2730" s="73">
        <v>10768</v>
      </c>
      <c r="B2730" s="73"/>
      <c r="C2730" s="73"/>
      <c r="D2730" s="73"/>
      <c r="E2730" s="73"/>
      <c r="F2730" s="73"/>
      <c r="G2730" s="73"/>
      <c r="H2730" s="73"/>
      <c r="I2730" s="73"/>
      <c r="J2730" s="73"/>
      <c r="K2730" s="73"/>
      <c r="L2730" s="73"/>
      <c r="M2730" s="96" t="str">
        <f t="shared" si="42"/>
        <v/>
      </c>
    </row>
    <row r="2731" spans="1:13" x14ac:dyDescent="0.35">
      <c r="A2731" s="73">
        <v>10769</v>
      </c>
      <c r="B2731" s="73" t="s">
        <v>680</v>
      </c>
      <c r="C2731" s="73"/>
      <c r="D2731" s="73"/>
      <c r="E2731" s="73"/>
      <c r="F2731" s="73"/>
      <c r="G2731" s="73"/>
      <c r="H2731" s="73"/>
      <c r="I2731" s="73"/>
      <c r="J2731" s="73"/>
      <c r="K2731" s="73"/>
      <c r="L2731" s="73"/>
      <c r="M2731" s="96" t="str">
        <f t="shared" si="42"/>
        <v/>
      </c>
    </row>
    <row r="2732" spans="1:13" x14ac:dyDescent="0.35">
      <c r="A2732" s="73">
        <v>10770</v>
      </c>
      <c r="B2732" s="73" t="s">
        <v>681</v>
      </c>
      <c r="C2732" s="73" t="s">
        <v>133</v>
      </c>
      <c r="D2732" s="73" t="s">
        <v>18</v>
      </c>
      <c r="E2732" s="73"/>
      <c r="F2732" s="73"/>
      <c r="G2732" s="73"/>
      <c r="H2732" s="73" t="s">
        <v>18</v>
      </c>
      <c r="I2732" s="73"/>
      <c r="J2732" s="73"/>
      <c r="K2732" s="73" t="s">
        <v>93</v>
      </c>
      <c r="L2732" s="73" t="s">
        <v>130</v>
      </c>
      <c r="M2732" s="96" t="str">
        <f t="shared" si="42"/>
        <v>x</v>
      </c>
    </row>
    <row r="2733" spans="1:13" x14ac:dyDescent="0.35">
      <c r="A2733" s="73">
        <v>10771</v>
      </c>
      <c r="B2733" s="73" t="s">
        <v>682</v>
      </c>
      <c r="C2733" s="73"/>
      <c r="D2733" s="73"/>
      <c r="E2733" s="73"/>
      <c r="F2733" s="73"/>
      <c r="G2733" s="73"/>
      <c r="H2733" s="73"/>
      <c r="I2733" s="73"/>
      <c r="J2733" s="73"/>
      <c r="K2733" s="73"/>
      <c r="L2733" s="73"/>
      <c r="M2733" s="96" t="str">
        <f t="shared" si="42"/>
        <v/>
      </c>
    </row>
    <row r="2734" spans="1:13" x14ac:dyDescent="0.35">
      <c r="A2734" s="73">
        <v>10772</v>
      </c>
      <c r="B2734" s="73" t="s">
        <v>683</v>
      </c>
      <c r="C2734" s="73"/>
      <c r="D2734" s="73"/>
      <c r="E2734" s="73"/>
      <c r="F2734" s="73"/>
      <c r="G2734" s="73"/>
      <c r="H2734" s="73"/>
      <c r="I2734" s="73"/>
      <c r="J2734" s="73"/>
      <c r="K2734" s="73"/>
      <c r="L2734" s="73"/>
      <c r="M2734" s="96" t="str">
        <f t="shared" si="42"/>
        <v/>
      </c>
    </row>
    <row r="2735" spans="1:13" x14ac:dyDescent="0.35">
      <c r="A2735" s="73">
        <v>10773</v>
      </c>
      <c r="B2735" s="73" t="s">
        <v>684</v>
      </c>
      <c r="C2735" s="73" t="s">
        <v>133</v>
      </c>
      <c r="D2735" s="73" t="s">
        <v>18</v>
      </c>
      <c r="E2735" s="73"/>
      <c r="F2735" s="73"/>
      <c r="G2735" s="73"/>
      <c r="H2735" s="73"/>
      <c r="I2735" s="73"/>
      <c r="J2735" s="73"/>
      <c r="K2735" s="73" t="s">
        <v>93</v>
      </c>
      <c r="L2735" s="73" t="s">
        <v>135</v>
      </c>
      <c r="M2735" s="96" t="str">
        <f t="shared" si="42"/>
        <v>x</v>
      </c>
    </row>
    <row r="2736" spans="1:13" x14ac:dyDescent="0.35">
      <c r="A2736" s="73">
        <v>10774</v>
      </c>
      <c r="B2736" s="73"/>
      <c r="C2736" s="73"/>
      <c r="D2736" s="73"/>
      <c r="E2736" s="73"/>
      <c r="F2736" s="73"/>
      <c r="G2736" s="73"/>
      <c r="H2736" s="73"/>
      <c r="I2736" s="73"/>
      <c r="J2736" s="73"/>
      <c r="K2736" s="73"/>
      <c r="L2736" s="73"/>
      <c r="M2736" s="96" t="str">
        <f t="shared" si="42"/>
        <v/>
      </c>
    </row>
    <row r="2737" spans="1:13" x14ac:dyDescent="0.35">
      <c r="A2737" s="73">
        <v>10775</v>
      </c>
      <c r="B2737" s="73"/>
      <c r="C2737" s="73"/>
      <c r="D2737" s="73"/>
      <c r="E2737" s="73"/>
      <c r="F2737" s="73"/>
      <c r="G2737" s="73"/>
      <c r="H2737" s="73"/>
      <c r="I2737" s="73"/>
      <c r="J2737" s="73"/>
      <c r="K2737" s="73"/>
      <c r="L2737" s="73"/>
      <c r="M2737" s="96" t="str">
        <f t="shared" si="42"/>
        <v/>
      </c>
    </row>
    <row r="2738" spans="1:13" x14ac:dyDescent="0.35">
      <c r="A2738" s="73">
        <v>10776</v>
      </c>
      <c r="B2738" s="73"/>
      <c r="C2738" s="73"/>
      <c r="D2738" s="73"/>
      <c r="E2738" s="73"/>
      <c r="F2738" s="73"/>
      <c r="G2738" s="73"/>
      <c r="H2738" s="73"/>
      <c r="I2738" s="73"/>
      <c r="J2738" s="73"/>
      <c r="K2738" s="73"/>
      <c r="L2738" s="73"/>
      <c r="M2738" s="96" t="str">
        <f t="shared" si="42"/>
        <v/>
      </c>
    </row>
    <row r="2739" spans="1:13" x14ac:dyDescent="0.35">
      <c r="A2739" s="73">
        <v>10777</v>
      </c>
      <c r="B2739" s="73"/>
      <c r="C2739" s="73"/>
      <c r="D2739" s="73"/>
      <c r="E2739" s="73"/>
      <c r="F2739" s="73"/>
      <c r="G2739" s="73"/>
      <c r="H2739" s="73"/>
      <c r="I2739" s="73"/>
      <c r="J2739" s="73"/>
      <c r="K2739" s="73"/>
      <c r="L2739" s="73"/>
      <c r="M2739" s="96" t="str">
        <f t="shared" si="42"/>
        <v/>
      </c>
    </row>
    <row r="2740" spans="1:13" x14ac:dyDescent="0.35">
      <c r="A2740" s="73">
        <v>10778</v>
      </c>
      <c r="B2740" s="73"/>
      <c r="C2740" s="73"/>
      <c r="D2740" s="73"/>
      <c r="E2740" s="73"/>
      <c r="F2740" s="73"/>
      <c r="G2740" s="73"/>
      <c r="H2740" s="73"/>
      <c r="I2740" s="73"/>
      <c r="J2740" s="73"/>
      <c r="K2740" s="73"/>
      <c r="L2740" s="73"/>
      <c r="M2740" s="96" t="str">
        <f t="shared" si="42"/>
        <v/>
      </c>
    </row>
    <row r="2741" spans="1:13" x14ac:dyDescent="0.35">
      <c r="A2741" s="73">
        <v>10779</v>
      </c>
      <c r="B2741" s="73"/>
      <c r="C2741" s="73"/>
      <c r="D2741" s="73"/>
      <c r="E2741" s="73"/>
      <c r="F2741" s="73"/>
      <c r="G2741" s="73"/>
      <c r="H2741" s="73"/>
      <c r="I2741" s="73"/>
      <c r="J2741" s="73"/>
      <c r="K2741" s="73"/>
      <c r="L2741" s="73"/>
      <c r="M2741" s="96" t="str">
        <f t="shared" si="42"/>
        <v/>
      </c>
    </row>
    <row r="2742" spans="1:13" x14ac:dyDescent="0.35">
      <c r="A2742" s="73">
        <v>10780</v>
      </c>
      <c r="B2742" s="73"/>
      <c r="C2742" s="73"/>
      <c r="D2742" s="73"/>
      <c r="E2742" s="73"/>
      <c r="F2742" s="73"/>
      <c r="G2742" s="73"/>
      <c r="H2742" s="73"/>
      <c r="I2742" s="73"/>
      <c r="J2742" s="73"/>
      <c r="K2742" s="73"/>
      <c r="L2742" s="73"/>
      <c r="M2742" s="96" t="str">
        <f t="shared" si="42"/>
        <v/>
      </c>
    </row>
    <row r="2743" spans="1:13" x14ac:dyDescent="0.35">
      <c r="A2743" s="73">
        <v>10781</v>
      </c>
      <c r="B2743" s="73"/>
      <c r="C2743" s="73"/>
      <c r="D2743" s="73"/>
      <c r="E2743" s="73"/>
      <c r="F2743" s="73"/>
      <c r="G2743" s="73"/>
      <c r="H2743" s="73"/>
      <c r="I2743" s="73"/>
      <c r="J2743" s="73"/>
      <c r="K2743" s="73"/>
      <c r="L2743" s="73"/>
      <c r="M2743" s="96" t="str">
        <f t="shared" si="42"/>
        <v/>
      </c>
    </row>
    <row r="2744" spans="1:13" x14ac:dyDescent="0.35">
      <c r="A2744" s="73">
        <v>10782</v>
      </c>
      <c r="B2744" s="73"/>
      <c r="C2744" s="73"/>
      <c r="D2744" s="73"/>
      <c r="E2744" s="73"/>
      <c r="F2744" s="73"/>
      <c r="G2744" s="73"/>
      <c r="H2744" s="73"/>
      <c r="I2744" s="73"/>
      <c r="J2744" s="73"/>
      <c r="K2744" s="73"/>
      <c r="L2744" s="73"/>
      <c r="M2744" s="96" t="str">
        <f t="shared" si="42"/>
        <v/>
      </c>
    </row>
    <row r="2745" spans="1:13" x14ac:dyDescent="0.35">
      <c r="A2745" s="73">
        <v>10783</v>
      </c>
      <c r="B2745" s="73"/>
      <c r="C2745" s="73"/>
      <c r="D2745" s="73"/>
      <c r="E2745" s="73"/>
      <c r="F2745" s="73"/>
      <c r="G2745" s="73"/>
      <c r="H2745" s="73"/>
      <c r="I2745" s="73"/>
      <c r="J2745" s="73"/>
      <c r="K2745" s="73"/>
      <c r="L2745" s="73"/>
      <c r="M2745" s="96" t="str">
        <f t="shared" si="42"/>
        <v/>
      </c>
    </row>
    <row r="2746" spans="1:13" x14ac:dyDescent="0.35">
      <c r="A2746" s="73">
        <v>10784</v>
      </c>
      <c r="B2746" s="73"/>
      <c r="C2746" s="73"/>
      <c r="D2746" s="73"/>
      <c r="E2746" s="73"/>
      <c r="F2746" s="73"/>
      <c r="G2746" s="73"/>
      <c r="H2746" s="73"/>
      <c r="I2746" s="73"/>
      <c r="J2746" s="73"/>
      <c r="K2746" s="73"/>
      <c r="L2746" s="73"/>
      <c r="M2746" s="96" t="str">
        <f t="shared" si="42"/>
        <v/>
      </c>
    </row>
    <row r="2747" spans="1:13" x14ac:dyDescent="0.35">
      <c r="A2747" s="73">
        <v>10785</v>
      </c>
      <c r="B2747" s="73"/>
      <c r="C2747" s="73"/>
      <c r="D2747" s="73"/>
      <c r="E2747" s="73"/>
      <c r="F2747" s="73"/>
      <c r="G2747" s="73"/>
      <c r="H2747" s="73"/>
      <c r="I2747" s="73"/>
      <c r="J2747" s="73"/>
      <c r="K2747" s="73"/>
      <c r="L2747" s="73"/>
      <c r="M2747" s="96" t="str">
        <f t="shared" si="42"/>
        <v/>
      </c>
    </row>
    <row r="2748" spans="1:13" x14ac:dyDescent="0.35">
      <c r="A2748" s="73">
        <v>10786</v>
      </c>
      <c r="B2748" s="73"/>
      <c r="C2748" s="73"/>
      <c r="D2748" s="73"/>
      <c r="E2748" s="73"/>
      <c r="F2748" s="73"/>
      <c r="G2748" s="73"/>
      <c r="H2748" s="73"/>
      <c r="I2748" s="73"/>
      <c r="J2748" s="73"/>
      <c r="K2748" s="73"/>
      <c r="L2748" s="73"/>
      <c r="M2748" s="96" t="str">
        <f t="shared" si="42"/>
        <v/>
      </c>
    </row>
    <row r="2749" spans="1:13" x14ac:dyDescent="0.35">
      <c r="A2749" s="73">
        <v>10787</v>
      </c>
      <c r="B2749" s="73"/>
      <c r="C2749" s="73"/>
      <c r="D2749" s="73"/>
      <c r="E2749" s="73"/>
      <c r="F2749" s="73"/>
      <c r="G2749" s="73"/>
      <c r="H2749" s="73"/>
      <c r="I2749" s="73"/>
      <c r="J2749" s="73"/>
      <c r="K2749" s="73"/>
      <c r="L2749" s="73"/>
      <c r="M2749" s="96" t="str">
        <f t="shared" si="42"/>
        <v/>
      </c>
    </row>
    <row r="2750" spans="1:13" x14ac:dyDescent="0.35">
      <c r="A2750" s="73">
        <v>10788</v>
      </c>
      <c r="B2750" s="73"/>
      <c r="C2750" s="73"/>
      <c r="D2750" s="73"/>
      <c r="E2750" s="73"/>
      <c r="F2750" s="73"/>
      <c r="G2750" s="73"/>
      <c r="H2750" s="73"/>
      <c r="I2750" s="73"/>
      <c r="J2750" s="73"/>
      <c r="K2750" s="73"/>
      <c r="L2750" s="73"/>
      <c r="M2750" s="96" t="str">
        <f t="shared" si="42"/>
        <v/>
      </c>
    </row>
    <row r="2751" spans="1:13" x14ac:dyDescent="0.35">
      <c r="A2751" s="73">
        <v>10789</v>
      </c>
      <c r="B2751" s="73"/>
      <c r="C2751" s="73"/>
      <c r="D2751" s="73"/>
      <c r="E2751" s="73"/>
      <c r="F2751" s="73"/>
      <c r="G2751" s="73"/>
      <c r="H2751" s="73"/>
      <c r="I2751" s="73"/>
      <c r="J2751" s="73"/>
      <c r="K2751" s="73"/>
      <c r="L2751" s="73"/>
      <c r="M2751" s="96" t="str">
        <f t="shared" si="42"/>
        <v/>
      </c>
    </row>
    <row r="2752" spans="1:13" x14ac:dyDescent="0.35">
      <c r="A2752" s="73">
        <v>10790</v>
      </c>
      <c r="B2752" s="73"/>
      <c r="C2752" s="73"/>
      <c r="D2752" s="73"/>
      <c r="E2752" s="73"/>
      <c r="F2752" s="73"/>
      <c r="G2752" s="73"/>
      <c r="H2752" s="73"/>
      <c r="I2752" s="73"/>
      <c r="J2752" s="73"/>
      <c r="K2752" s="73"/>
      <c r="L2752" s="73"/>
      <c r="M2752" s="96" t="str">
        <f t="shared" si="42"/>
        <v/>
      </c>
    </row>
    <row r="2753" spans="1:13" x14ac:dyDescent="0.35">
      <c r="A2753" s="73">
        <v>10791</v>
      </c>
      <c r="B2753" s="73"/>
      <c r="C2753" s="73"/>
      <c r="D2753" s="73"/>
      <c r="E2753" s="73"/>
      <c r="F2753" s="73"/>
      <c r="G2753" s="73"/>
      <c r="H2753" s="73"/>
      <c r="I2753" s="73"/>
      <c r="J2753" s="73"/>
      <c r="K2753" s="73"/>
      <c r="L2753" s="73"/>
      <c r="M2753" s="96" t="str">
        <f t="shared" si="42"/>
        <v/>
      </c>
    </row>
    <row r="2754" spans="1:13" x14ac:dyDescent="0.35">
      <c r="A2754" s="73">
        <v>10792</v>
      </c>
      <c r="B2754" s="73"/>
      <c r="C2754" s="73"/>
      <c r="D2754" s="73"/>
      <c r="E2754" s="73"/>
      <c r="F2754" s="73"/>
      <c r="G2754" s="73"/>
      <c r="H2754" s="73"/>
      <c r="I2754" s="73"/>
      <c r="J2754" s="73"/>
      <c r="K2754" s="73"/>
      <c r="L2754" s="73"/>
      <c r="M2754" s="96" t="str">
        <f t="shared" ref="M2754:M2817" si="43">IF(COUNTA($D2754:$J2754)&gt;0,"x","")</f>
        <v/>
      </c>
    </row>
    <row r="2755" spans="1:13" x14ac:dyDescent="0.35">
      <c r="A2755" s="73">
        <v>10793</v>
      </c>
      <c r="B2755" s="73"/>
      <c r="C2755" s="73"/>
      <c r="D2755" s="73"/>
      <c r="E2755" s="73"/>
      <c r="F2755" s="73"/>
      <c r="G2755" s="73"/>
      <c r="H2755" s="73"/>
      <c r="I2755" s="73"/>
      <c r="J2755" s="73"/>
      <c r="K2755" s="73"/>
      <c r="L2755" s="73"/>
      <c r="M2755" s="96" t="str">
        <f t="shared" si="43"/>
        <v/>
      </c>
    </row>
    <row r="2756" spans="1:13" x14ac:dyDescent="0.35">
      <c r="A2756" s="73">
        <v>10794</v>
      </c>
      <c r="B2756" s="73"/>
      <c r="C2756" s="73"/>
      <c r="D2756" s="73"/>
      <c r="E2756" s="73"/>
      <c r="F2756" s="73"/>
      <c r="G2756" s="73"/>
      <c r="H2756" s="73"/>
      <c r="I2756" s="73"/>
      <c r="J2756" s="73"/>
      <c r="K2756" s="73"/>
      <c r="L2756" s="73"/>
      <c r="M2756" s="96" t="str">
        <f t="shared" si="43"/>
        <v/>
      </c>
    </row>
    <row r="2757" spans="1:13" x14ac:dyDescent="0.35">
      <c r="A2757" s="73">
        <v>10795</v>
      </c>
      <c r="B2757" s="73"/>
      <c r="C2757" s="73"/>
      <c r="D2757" s="73"/>
      <c r="E2757" s="73"/>
      <c r="F2757" s="73"/>
      <c r="G2757" s="73"/>
      <c r="H2757" s="73"/>
      <c r="I2757" s="73"/>
      <c r="J2757" s="73"/>
      <c r="K2757" s="73"/>
      <c r="L2757" s="73"/>
      <c r="M2757" s="96" t="str">
        <f t="shared" si="43"/>
        <v/>
      </c>
    </row>
    <row r="2758" spans="1:13" x14ac:dyDescent="0.35">
      <c r="A2758" s="73">
        <v>10796</v>
      </c>
      <c r="B2758" s="73"/>
      <c r="C2758" s="73"/>
      <c r="D2758" s="73"/>
      <c r="E2758" s="73"/>
      <c r="F2758" s="73"/>
      <c r="G2758" s="73"/>
      <c r="H2758" s="73"/>
      <c r="I2758" s="73"/>
      <c r="J2758" s="73"/>
      <c r="K2758" s="73"/>
      <c r="L2758" s="73"/>
      <c r="M2758" s="96" t="str">
        <f t="shared" si="43"/>
        <v/>
      </c>
    </row>
    <row r="2759" spans="1:13" x14ac:dyDescent="0.35">
      <c r="A2759" s="73">
        <v>10797</v>
      </c>
      <c r="B2759" s="73"/>
      <c r="C2759" s="73"/>
      <c r="D2759" s="73"/>
      <c r="E2759" s="73"/>
      <c r="F2759" s="73"/>
      <c r="G2759" s="73"/>
      <c r="H2759" s="73"/>
      <c r="I2759" s="73"/>
      <c r="J2759" s="73"/>
      <c r="K2759" s="73"/>
      <c r="L2759" s="73"/>
      <c r="M2759" s="96" t="str">
        <f t="shared" si="43"/>
        <v/>
      </c>
    </row>
    <row r="2760" spans="1:13" x14ac:dyDescent="0.35">
      <c r="A2760" s="73">
        <v>10798</v>
      </c>
      <c r="B2760" s="73"/>
      <c r="C2760" s="73"/>
      <c r="D2760" s="73"/>
      <c r="E2760" s="73"/>
      <c r="F2760" s="73"/>
      <c r="G2760" s="73"/>
      <c r="H2760" s="73"/>
      <c r="I2760" s="73"/>
      <c r="J2760" s="73"/>
      <c r="K2760" s="73"/>
      <c r="L2760" s="73"/>
      <c r="M2760" s="96" t="str">
        <f t="shared" si="43"/>
        <v/>
      </c>
    </row>
    <row r="2761" spans="1:13" x14ac:dyDescent="0.35">
      <c r="A2761" s="73">
        <v>10799</v>
      </c>
      <c r="B2761" s="73"/>
      <c r="C2761" s="73"/>
      <c r="D2761" s="73"/>
      <c r="E2761" s="73"/>
      <c r="F2761" s="73"/>
      <c r="G2761" s="73"/>
      <c r="H2761" s="73"/>
      <c r="I2761" s="73"/>
      <c r="J2761" s="73"/>
      <c r="K2761" s="73"/>
      <c r="L2761" s="73"/>
      <c r="M2761" s="96" t="str">
        <f t="shared" si="43"/>
        <v/>
      </c>
    </row>
    <row r="2762" spans="1:13" x14ac:dyDescent="0.35">
      <c r="A2762" s="73">
        <v>10800</v>
      </c>
      <c r="B2762" s="73"/>
      <c r="C2762" s="73"/>
      <c r="D2762" s="73"/>
      <c r="E2762" s="73"/>
      <c r="F2762" s="73"/>
      <c r="G2762" s="73"/>
      <c r="H2762" s="73"/>
      <c r="I2762" s="73"/>
      <c r="J2762" s="73"/>
      <c r="K2762" s="73"/>
      <c r="L2762" s="73"/>
      <c r="M2762" s="96" t="str">
        <f t="shared" si="43"/>
        <v/>
      </c>
    </row>
    <row r="2763" spans="1:13" x14ac:dyDescent="0.35">
      <c r="A2763" s="73">
        <v>10801</v>
      </c>
      <c r="B2763" s="73"/>
      <c r="C2763" s="73"/>
      <c r="D2763" s="73"/>
      <c r="E2763" s="73"/>
      <c r="F2763" s="73"/>
      <c r="G2763" s="73"/>
      <c r="H2763" s="73"/>
      <c r="I2763" s="73"/>
      <c r="J2763" s="73"/>
      <c r="K2763" s="73"/>
      <c r="L2763" s="73"/>
      <c r="M2763" s="96" t="str">
        <f t="shared" si="43"/>
        <v/>
      </c>
    </row>
    <row r="2764" spans="1:13" x14ac:dyDescent="0.35">
      <c r="A2764" s="73">
        <v>10802</v>
      </c>
      <c r="B2764" s="73"/>
      <c r="C2764" s="73"/>
      <c r="D2764" s="73"/>
      <c r="E2764" s="73"/>
      <c r="F2764" s="73"/>
      <c r="G2764" s="73"/>
      <c r="H2764" s="73"/>
      <c r="I2764" s="73"/>
      <c r="J2764" s="73"/>
      <c r="K2764" s="73"/>
      <c r="L2764" s="73"/>
      <c r="M2764" s="96" t="str">
        <f t="shared" si="43"/>
        <v/>
      </c>
    </row>
    <row r="2765" spans="1:13" x14ac:dyDescent="0.35">
      <c r="A2765" s="73">
        <v>10803</v>
      </c>
      <c r="B2765" s="73"/>
      <c r="C2765" s="73"/>
      <c r="D2765" s="73"/>
      <c r="E2765" s="73"/>
      <c r="F2765" s="73"/>
      <c r="G2765" s="73"/>
      <c r="H2765" s="73"/>
      <c r="I2765" s="73"/>
      <c r="J2765" s="73"/>
      <c r="K2765" s="73"/>
      <c r="L2765" s="73"/>
      <c r="M2765" s="96" t="str">
        <f t="shared" si="43"/>
        <v/>
      </c>
    </row>
    <row r="2766" spans="1:13" x14ac:dyDescent="0.35">
      <c r="A2766" s="73">
        <v>10804</v>
      </c>
      <c r="B2766" s="73"/>
      <c r="C2766" s="73"/>
      <c r="D2766" s="73"/>
      <c r="E2766" s="73"/>
      <c r="F2766" s="73"/>
      <c r="G2766" s="73"/>
      <c r="H2766" s="73"/>
      <c r="I2766" s="73"/>
      <c r="J2766" s="73"/>
      <c r="K2766" s="73"/>
      <c r="L2766" s="73"/>
      <c r="M2766" s="96" t="str">
        <f t="shared" si="43"/>
        <v/>
      </c>
    </row>
    <row r="2767" spans="1:13" x14ac:dyDescent="0.35">
      <c r="A2767" s="73">
        <v>10805</v>
      </c>
      <c r="B2767" s="73"/>
      <c r="C2767" s="73"/>
      <c r="D2767" s="73"/>
      <c r="E2767" s="73"/>
      <c r="F2767" s="73"/>
      <c r="G2767" s="73"/>
      <c r="H2767" s="73"/>
      <c r="I2767" s="73"/>
      <c r="J2767" s="73"/>
      <c r="K2767" s="73"/>
      <c r="L2767" s="73"/>
      <c r="M2767" s="96" t="str">
        <f t="shared" si="43"/>
        <v/>
      </c>
    </row>
    <row r="2768" spans="1:13" x14ac:dyDescent="0.35">
      <c r="A2768" s="73">
        <v>10806</v>
      </c>
      <c r="B2768" s="73"/>
      <c r="C2768" s="73"/>
      <c r="D2768" s="73"/>
      <c r="E2768" s="73"/>
      <c r="F2768" s="73"/>
      <c r="G2768" s="73"/>
      <c r="H2768" s="73"/>
      <c r="I2768" s="73"/>
      <c r="J2768" s="73"/>
      <c r="K2768" s="73"/>
      <c r="L2768" s="73"/>
      <c r="M2768" s="96" t="str">
        <f t="shared" si="43"/>
        <v/>
      </c>
    </row>
    <row r="2769" spans="1:13" x14ac:dyDescent="0.35">
      <c r="A2769" s="73">
        <v>10807</v>
      </c>
      <c r="B2769" s="73" t="s">
        <v>685</v>
      </c>
      <c r="C2769" s="73" t="s">
        <v>752</v>
      </c>
      <c r="D2769" s="73" t="s">
        <v>18</v>
      </c>
      <c r="E2769" s="73"/>
      <c r="F2769" s="73"/>
      <c r="G2769" s="73"/>
      <c r="H2769" s="73" t="s">
        <v>18</v>
      </c>
      <c r="I2769" s="73"/>
      <c r="J2769" s="73"/>
      <c r="K2769" s="73" t="s">
        <v>78</v>
      </c>
      <c r="L2769" s="73" t="s">
        <v>132</v>
      </c>
      <c r="M2769" s="96" t="str">
        <f t="shared" si="43"/>
        <v>x</v>
      </c>
    </row>
    <row r="2770" spans="1:13" x14ac:dyDescent="0.35">
      <c r="A2770" s="73">
        <v>10808</v>
      </c>
      <c r="B2770" s="73" t="s">
        <v>686</v>
      </c>
      <c r="C2770" s="73" t="s">
        <v>752</v>
      </c>
      <c r="D2770" s="73" t="s">
        <v>18</v>
      </c>
      <c r="E2770" s="73"/>
      <c r="F2770" s="73"/>
      <c r="G2770" s="73"/>
      <c r="H2770" s="73"/>
      <c r="I2770" s="73"/>
      <c r="J2770" s="73"/>
      <c r="K2770" s="73" t="s">
        <v>93</v>
      </c>
      <c r="L2770" s="73" t="s">
        <v>137</v>
      </c>
      <c r="M2770" s="96" t="str">
        <f t="shared" si="43"/>
        <v>x</v>
      </c>
    </row>
    <row r="2771" spans="1:13" x14ac:dyDescent="0.35">
      <c r="A2771" s="73">
        <v>10809</v>
      </c>
      <c r="B2771" s="73" t="s">
        <v>687</v>
      </c>
      <c r="C2771" s="73"/>
      <c r="D2771" s="73"/>
      <c r="E2771" s="73"/>
      <c r="F2771" s="73"/>
      <c r="G2771" s="73"/>
      <c r="H2771" s="73"/>
      <c r="I2771" s="73"/>
      <c r="J2771" s="73"/>
      <c r="K2771" s="73"/>
      <c r="L2771" s="73"/>
      <c r="M2771" s="96" t="str">
        <f t="shared" si="43"/>
        <v/>
      </c>
    </row>
    <row r="2772" spans="1:13" x14ac:dyDescent="0.35">
      <c r="A2772" s="73">
        <v>10810</v>
      </c>
      <c r="B2772" s="73" t="s">
        <v>688</v>
      </c>
      <c r="C2772" s="73" t="s">
        <v>752</v>
      </c>
      <c r="D2772" s="73"/>
      <c r="E2772" s="73"/>
      <c r="F2772" s="73"/>
      <c r="G2772" s="73"/>
      <c r="H2772" s="73"/>
      <c r="I2772" s="73"/>
      <c r="J2772" s="73"/>
      <c r="K2772" s="73"/>
      <c r="L2772" s="73"/>
      <c r="M2772" s="96" t="str">
        <f t="shared" si="43"/>
        <v/>
      </c>
    </row>
    <row r="2773" spans="1:13" x14ac:dyDescent="0.35">
      <c r="A2773" s="73">
        <v>10811</v>
      </c>
      <c r="B2773" s="73" t="s">
        <v>689</v>
      </c>
      <c r="C2773" s="73" t="s">
        <v>752</v>
      </c>
      <c r="D2773" s="73"/>
      <c r="E2773" s="73"/>
      <c r="F2773" s="73"/>
      <c r="G2773" s="73"/>
      <c r="H2773" s="73"/>
      <c r="I2773" s="73"/>
      <c r="J2773" s="73"/>
      <c r="K2773" s="73"/>
      <c r="L2773" s="73"/>
      <c r="M2773" s="96" t="str">
        <f t="shared" si="43"/>
        <v/>
      </c>
    </row>
    <row r="2774" spans="1:13" x14ac:dyDescent="0.35">
      <c r="A2774" s="73">
        <v>10812</v>
      </c>
      <c r="B2774" s="73"/>
      <c r="C2774" s="73"/>
      <c r="D2774" s="73"/>
      <c r="E2774" s="73"/>
      <c r="F2774" s="73"/>
      <c r="G2774" s="73"/>
      <c r="H2774" s="73"/>
      <c r="I2774" s="73"/>
      <c r="J2774" s="73"/>
      <c r="K2774" s="73"/>
      <c r="L2774" s="73"/>
      <c r="M2774" s="96" t="str">
        <f t="shared" si="43"/>
        <v/>
      </c>
    </row>
    <row r="2775" spans="1:13" x14ac:dyDescent="0.35">
      <c r="A2775" s="73">
        <v>10813</v>
      </c>
      <c r="B2775" s="73" t="s">
        <v>690</v>
      </c>
      <c r="C2775" s="73"/>
      <c r="D2775" s="73"/>
      <c r="E2775" s="73"/>
      <c r="F2775" s="73"/>
      <c r="G2775" s="73"/>
      <c r="H2775" s="73"/>
      <c r="I2775" s="73"/>
      <c r="J2775" s="73"/>
      <c r="K2775" s="73"/>
      <c r="L2775" s="73"/>
      <c r="M2775" s="96" t="str">
        <f t="shared" si="43"/>
        <v/>
      </c>
    </row>
    <row r="2776" spans="1:13" x14ac:dyDescent="0.35">
      <c r="A2776" s="73">
        <v>10814</v>
      </c>
      <c r="B2776" s="73" t="s">
        <v>691</v>
      </c>
      <c r="C2776" s="73" t="s">
        <v>752</v>
      </c>
      <c r="D2776" s="73" t="s">
        <v>18</v>
      </c>
      <c r="E2776" s="73"/>
      <c r="F2776" s="73"/>
      <c r="G2776" s="73"/>
      <c r="H2776" s="73" t="s">
        <v>18</v>
      </c>
      <c r="I2776" s="73"/>
      <c r="J2776" s="73"/>
      <c r="K2776" s="73" t="s">
        <v>93</v>
      </c>
      <c r="L2776" s="73" t="s">
        <v>137</v>
      </c>
      <c r="M2776" s="96" t="str">
        <f t="shared" si="43"/>
        <v>x</v>
      </c>
    </row>
    <row r="2777" spans="1:13" x14ac:dyDescent="0.35">
      <c r="A2777" s="73">
        <v>10815</v>
      </c>
      <c r="B2777" s="73" t="s">
        <v>692</v>
      </c>
      <c r="C2777" s="73" t="s">
        <v>752</v>
      </c>
      <c r="D2777" s="73"/>
      <c r="E2777" s="73"/>
      <c r="F2777" s="73"/>
      <c r="G2777" s="73"/>
      <c r="H2777" s="73"/>
      <c r="I2777" s="73"/>
      <c r="J2777" s="73"/>
      <c r="K2777" s="73"/>
      <c r="L2777" s="73"/>
      <c r="M2777" s="96" t="str">
        <f t="shared" si="43"/>
        <v/>
      </c>
    </row>
    <row r="2778" spans="1:13" x14ac:dyDescent="0.35">
      <c r="A2778" s="73">
        <v>10816</v>
      </c>
      <c r="B2778" s="73" t="s">
        <v>693</v>
      </c>
      <c r="C2778" s="73" t="s">
        <v>752</v>
      </c>
      <c r="D2778" s="73" t="s">
        <v>18</v>
      </c>
      <c r="E2778" s="73"/>
      <c r="F2778" s="73"/>
      <c r="G2778" s="73"/>
      <c r="H2778" s="73" t="s">
        <v>18</v>
      </c>
      <c r="I2778" s="73"/>
      <c r="J2778" s="73"/>
      <c r="K2778" s="73" t="s">
        <v>78</v>
      </c>
      <c r="L2778" s="73" t="s">
        <v>132</v>
      </c>
      <c r="M2778" s="96" t="str">
        <f t="shared" si="43"/>
        <v>x</v>
      </c>
    </row>
    <row r="2779" spans="1:13" x14ac:dyDescent="0.35">
      <c r="A2779" s="73">
        <v>10817</v>
      </c>
      <c r="B2779" s="73"/>
      <c r="C2779" s="73"/>
      <c r="D2779" s="73"/>
      <c r="E2779" s="73"/>
      <c r="F2779" s="73"/>
      <c r="G2779" s="73"/>
      <c r="H2779" s="73"/>
      <c r="I2779" s="73"/>
      <c r="J2779" s="73"/>
      <c r="K2779" s="73"/>
      <c r="L2779" s="73"/>
      <c r="M2779" s="96" t="str">
        <f t="shared" si="43"/>
        <v/>
      </c>
    </row>
    <row r="2780" spans="1:13" x14ac:dyDescent="0.35">
      <c r="A2780" s="73">
        <v>10818</v>
      </c>
      <c r="B2780" s="73"/>
      <c r="C2780" s="73"/>
      <c r="D2780" s="73"/>
      <c r="E2780" s="73"/>
      <c r="F2780" s="73"/>
      <c r="G2780" s="73"/>
      <c r="H2780" s="73"/>
      <c r="I2780" s="73"/>
      <c r="J2780" s="73"/>
      <c r="K2780" s="73"/>
      <c r="L2780" s="73"/>
      <c r="M2780" s="96" t="str">
        <f t="shared" si="43"/>
        <v/>
      </c>
    </row>
    <row r="2781" spans="1:13" x14ac:dyDescent="0.35">
      <c r="A2781" s="73">
        <v>10819</v>
      </c>
      <c r="B2781" s="73" t="s">
        <v>694</v>
      </c>
      <c r="C2781" s="73" t="s">
        <v>752</v>
      </c>
      <c r="D2781" s="73"/>
      <c r="E2781" s="73"/>
      <c r="F2781" s="73"/>
      <c r="G2781" s="73"/>
      <c r="H2781" s="73"/>
      <c r="I2781" s="73"/>
      <c r="J2781" s="73"/>
      <c r="K2781" s="73"/>
      <c r="L2781" s="73"/>
      <c r="M2781" s="96" t="str">
        <f t="shared" si="43"/>
        <v/>
      </c>
    </row>
    <row r="2782" spans="1:13" x14ac:dyDescent="0.35">
      <c r="A2782" s="73">
        <v>10820</v>
      </c>
      <c r="B2782" s="73" t="s">
        <v>695</v>
      </c>
      <c r="C2782" s="73" t="s">
        <v>133</v>
      </c>
      <c r="D2782" s="73"/>
      <c r="E2782" s="73"/>
      <c r="F2782" s="73"/>
      <c r="G2782" s="73"/>
      <c r="H2782" s="73"/>
      <c r="I2782" s="73"/>
      <c r="J2782" s="73"/>
      <c r="K2782" s="73"/>
      <c r="L2782" s="73"/>
      <c r="M2782" s="96" t="str">
        <f t="shared" si="43"/>
        <v/>
      </c>
    </row>
    <row r="2783" spans="1:13" x14ac:dyDescent="0.35">
      <c r="A2783" s="73">
        <v>10821</v>
      </c>
      <c r="B2783" s="73" t="s">
        <v>696</v>
      </c>
      <c r="C2783" s="73" t="s">
        <v>133</v>
      </c>
      <c r="D2783" s="73" t="s">
        <v>18</v>
      </c>
      <c r="E2783" s="73"/>
      <c r="F2783" s="73"/>
      <c r="G2783" s="73"/>
      <c r="H2783" s="73"/>
      <c r="I2783" s="73"/>
      <c r="J2783" s="73"/>
      <c r="K2783" s="73" t="s">
        <v>78</v>
      </c>
      <c r="L2783" s="73" t="s">
        <v>132</v>
      </c>
      <c r="M2783" s="96" t="str">
        <f t="shared" si="43"/>
        <v>x</v>
      </c>
    </row>
    <row r="2784" spans="1:13" x14ac:dyDescent="0.35">
      <c r="A2784" s="73">
        <v>10822</v>
      </c>
      <c r="B2784" s="73"/>
      <c r="C2784" s="73"/>
      <c r="D2784" s="73"/>
      <c r="E2784" s="73"/>
      <c r="F2784" s="73"/>
      <c r="G2784" s="73"/>
      <c r="H2784" s="73"/>
      <c r="I2784" s="73"/>
      <c r="J2784" s="73"/>
      <c r="K2784" s="73"/>
      <c r="L2784" s="73"/>
      <c r="M2784" s="96" t="str">
        <f t="shared" si="43"/>
        <v/>
      </c>
    </row>
    <row r="2785" spans="1:13" x14ac:dyDescent="0.35">
      <c r="A2785" s="73">
        <v>10823</v>
      </c>
      <c r="B2785" s="73"/>
      <c r="C2785" s="73"/>
      <c r="D2785" s="73"/>
      <c r="E2785" s="73"/>
      <c r="F2785" s="73"/>
      <c r="G2785" s="73"/>
      <c r="H2785" s="73"/>
      <c r="I2785" s="73"/>
      <c r="J2785" s="73"/>
      <c r="K2785" s="73"/>
      <c r="L2785" s="73"/>
      <c r="M2785" s="96" t="str">
        <f t="shared" si="43"/>
        <v/>
      </c>
    </row>
    <row r="2786" spans="1:13" x14ac:dyDescent="0.35">
      <c r="A2786" s="73">
        <v>10824</v>
      </c>
      <c r="B2786" s="73"/>
      <c r="C2786" s="73"/>
      <c r="D2786" s="73"/>
      <c r="E2786" s="73"/>
      <c r="F2786" s="73"/>
      <c r="G2786" s="73"/>
      <c r="H2786" s="73"/>
      <c r="I2786" s="73"/>
      <c r="J2786" s="73"/>
      <c r="K2786" s="73"/>
      <c r="L2786" s="73"/>
      <c r="M2786" s="96" t="str">
        <f t="shared" si="43"/>
        <v/>
      </c>
    </row>
    <row r="2787" spans="1:13" x14ac:dyDescent="0.35">
      <c r="A2787" s="73">
        <v>10825</v>
      </c>
      <c r="B2787" s="73"/>
      <c r="C2787" s="73"/>
      <c r="D2787" s="73"/>
      <c r="E2787" s="73"/>
      <c r="F2787" s="73"/>
      <c r="G2787" s="73"/>
      <c r="H2787" s="73"/>
      <c r="I2787" s="73"/>
      <c r="J2787" s="73"/>
      <c r="K2787" s="73"/>
      <c r="L2787" s="73"/>
      <c r="M2787" s="96" t="str">
        <f t="shared" si="43"/>
        <v/>
      </c>
    </row>
    <row r="2788" spans="1:13" x14ac:dyDescent="0.35">
      <c r="A2788" s="73">
        <v>10826</v>
      </c>
      <c r="B2788" s="73" t="s">
        <v>921</v>
      </c>
      <c r="C2788" s="73" t="s">
        <v>133</v>
      </c>
      <c r="D2788" s="73"/>
      <c r="E2788" s="73"/>
      <c r="F2788" s="73"/>
      <c r="G2788" s="73"/>
      <c r="H2788" s="73" t="s">
        <v>18</v>
      </c>
      <c r="I2788" s="73"/>
      <c r="J2788" s="73"/>
      <c r="K2788" s="73"/>
      <c r="L2788" s="73"/>
      <c r="M2788" s="96" t="str">
        <f t="shared" si="43"/>
        <v>x</v>
      </c>
    </row>
    <row r="2789" spans="1:13" x14ac:dyDescent="0.35">
      <c r="A2789" s="73">
        <v>10827</v>
      </c>
      <c r="B2789" s="73"/>
      <c r="C2789" s="73"/>
      <c r="D2789" s="73"/>
      <c r="E2789" s="73"/>
      <c r="F2789" s="73"/>
      <c r="G2789" s="73"/>
      <c r="H2789" s="73"/>
      <c r="I2789" s="73"/>
      <c r="J2789" s="73"/>
      <c r="K2789" s="73"/>
      <c r="L2789" s="73"/>
      <c r="M2789" s="96" t="str">
        <f t="shared" si="43"/>
        <v/>
      </c>
    </row>
    <row r="2790" spans="1:13" x14ac:dyDescent="0.35">
      <c r="A2790" s="73">
        <v>10828</v>
      </c>
      <c r="B2790" s="73" t="s">
        <v>697</v>
      </c>
      <c r="C2790" s="73" t="s">
        <v>133</v>
      </c>
      <c r="D2790" s="73" t="s">
        <v>18</v>
      </c>
      <c r="E2790" s="73"/>
      <c r="F2790" s="73"/>
      <c r="G2790" s="73"/>
      <c r="H2790" s="73" t="s">
        <v>18</v>
      </c>
      <c r="I2790" s="73"/>
      <c r="J2790" s="73"/>
      <c r="K2790" s="73" t="s">
        <v>96</v>
      </c>
      <c r="L2790" s="73" t="s">
        <v>132</v>
      </c>
      <c r="M2790" s="96" t="str">
        <f t="shared" si="43"/>
        <v>x</v>
      </c>
    </row>
    <row r="2791" spans="1:13" x14ac:dyDescent="0.35">
      <c r="A2791" s="73">
        <v>10829</v>
      </c>
      <c r="B2791" s="73"/>
      <c r="C2791" s="73"/>
      <c r="D2791" s="73"/>
      <c r="E2791" s="73"/>
      <c r="F2791" s="73"/>
      <c r="G2791" s="73"/>
      <c r="H2791" s="73"/>
      <c r="I2791" s="73"/>
      <c r="J2791" s="73"/>
      <c r="K2791" s="73"/>
      <c r="L2791" s="73"/>
      <c r="M2791" s="96" t="str">
        <f t="shared" si="43"/>
        <v/>
      </c>
    </row>
    <row r="2792" spans="1:13" x14ac:dyDescent="0.35">
      <c r="A2792" s="73">
        <v>10830</v>
      </c>
      <c r="B2792" s="73"/>
      <c r="C2792" s="73"/>
      <c r="D2792" s="73"/>
      <c r="E2792" s="73"/>
      <c r="F2792" s="73"/>
      <c r="G2792" s="73"/>
      <c r="H2792" s="73"/>
      <c r="I2792" s="73"/>
      <c r="J2792" s="73"/>
      <c r="K2792" s="73"/>
      <c r="L2792" s="73"/>
      <c r="M2792" s="96" t="str">
        <f t="shared" si="43"/>
        <v/>
      </c>
    </row>
    <row r="2793" spans="1:13" x14ac:dyDescent="0.35">
      <c r="A2793" s="73">
        <v>10831</v>
      </c>
      <c r="B2793" s="73"/>
      <c r="C2793" s="73"/>
      <c r="D2793" s="73"/>
      <c r="E2793" s="73"/>
      <c r="F2793" s="73"/>
      <c r="G2793" s="73"/>
      <c r="H2793" s="73"/>
      <c r="I2793" s="73"/>
      <c r="J2793" s="73"/>
      <c r="K2793" s="73"/>
      <c r="L2793" s="73"/>
      <c r="M2793" s="96" t="str">
        <f t="shared" si="43"/>
        <v/>
      </c>
    </row>
    <row r="2794" spans="1:13" x14ac:dyDescent="0.35">
      <c r="A2794" s="73">
        <v>10832</v>
      </c>
      <c r="B2794" s="73" t="s">
        <v>698</v>
      </c>
      <c r="C2794" s="73" t="s">
        <v>752</v>
      </c>
      <c r="D2794" s="73"/>
      <c r="E2794" s="73"/>
      <c r="F2794" s="73"/>
      <c r="G2794" s="73"/>
      <c r="H2794" s="73"/>
      <c r="I2794" s="73"/>
      <c r="J2794" s="73"/>
      <c r="K2794" s="73"/>
      <c r="L2794" s="73"/>
      <c r="M2794" s="96" t="str">
        <f t="shared" si="43"/>
        <v/>
      </c>
    </row>
    <row r="2795" spans="1:13" x14ac:dyDescent="0.35">
      <c r="A2795" s="73">
        <v>10833</v>
      </c>
      <c r="B2795" s="73"/>
      <c r="C2795" s="73"/>
      <c r="D2795" s="73"/>
      <c r="E2795" s="73"/>
      <c r="F2795" s="73"/>
      <c r="G2795" s="73"/>
      <c r="H2795" s="73"/>
      <c r="I2795" s="73"/>
      <c r="J2795" s="73"/>
      <c r="K2795" s="73"/>
      <c r="L2795" s="73"/>
      <c r="M2795" s="96" t="str">
        <f t="shared" si="43"/>
        <v/>
      </c>
    </row>
    <row r="2796" spans="1:13" x14ac:dyDescent="0.35">
      <c r="A2796" s="73">
        <v>10834</v>
      </c>
      <c r="B2796" s="73" t="s">
        <v>699</v>
      </c>
      <c r="C2796" s="73" t="s">
        <v>752</v>
      </c>
      <c r="D2796" s="73"/>
      <c r="E2796" s="73"/>
      <c r="F2796" s="73"/>
      <c r="G2796" s="73"/>
      <c r="H2796" s="73"/>
      <c r="I2796" s="73"/>
      <c r="J2796" s="73"/>
      <c r="K2796" s="73"/>
      <c r="L2796" s="73"/>
      <c r="M2796" s="96" t="str">
        <f t="shared" si="43"/>
        <v/>
      </c>
    </row>
    <row r="2797" spans="1:13" x14ac:dyDescent="0.35">
      <c r="A2797" s="73">
        <v>10835</v>
      </c>
      <c r="B2797" s="73" t="s">
        <v>700</v>
      </c>
      <c r="C2797" s="73"/>
      <c r="D2797" s="73"/>
      <c r="E2797" s="73"/>
      <c r="F2797" s="73"/>
      <c r="G2797" s="73"/>
      <c r="H2797" s="73"/>
      <c r="I2797" s="73"/>
      <c r="J2797" s="73"/>
      <c r="K2797" s="73"/>
      <c r="L2797" s="73"/>
      <c r="M2797" s="96" t="str">
        <f t="shared" si="43"/>
        <v/>
      </c>
    </row>
    <row r="2798" spans="1:13" x14ac:dyDescent="0.35">
      <c r="A2798" s="73">
        <v>10836</v>
      </c>
      <c r="B2798" s="73"/>
      <c r="C2798" s="73"/>
      <c r="D2798" s="73"/>
      <c r="E2798" s="73"/>
      <c r="F2798" s="73"/>
      <c r="G2798" s="73"/>
      <c r="H2798" s="73"/>
      <c r="I2798" s="73"/>
      <c r="J2798" s="73"/>
      <c r="K2798" s="73"/>
      <c r="L2798" s="73"/>
      <c r="M2798" s="96" t="str">
        <f t="shared" si="43"/>
        <v/>
      </c>
    </row>
    <row r="2799" spans="1:13" x14ac:dyDescent="0.35">
      <c r="A2799" s="73">
        <v>10837</v>
      </c>
      <c r="B2799" s="73" t="s">
        <v>701</v>
      </c>
      <c r="C2799" s="73" t="s">
        <v>752</v>
      </c>
      <c r="D2799" s="73"/>
      <c r="E2799" s="73"/>
      <c r="F2799" s="73"/>
      <c r="G2799" s="73"/>
      <c r="H2799" s="73" t="s">
        <v>18</v>
      </c>
      <c r="I2799" s="73"/>
      <c r="J2799" s="73"/>
      <c r="K2799" s="73"/>
      <c r="L2799" s="73"/>
      <c r="M2799" s="96" t="str">
        <f t="shared" si="43"/>
        <v>x</v>
      </c>
    </row>
    <row r="2800" spans="1:13" x14ac:dyDescent="0.35">
      <c r="A2800" s="73">
        <v>10838</v>
      </c>
      <c r="B2800" s="73" t="s">
        <v>702</v>
      </c>
      <c r="C2800" s="73"/>
      <c r="D2800" s="73"/>
      <c r="E2800" s="73"/>
      <c r="F2800" s="73"/>
      <c r="G2800" s="73"/>
      <c r="H2800" s="73"/>
      <c r="I2800" s="73"/>
      <c r="J2800" s="73"/>
      <c r="K2800" s="73"/>
      <c r="L2800" s="73"/>
      <c r="M2800" s="96" t="str">
        <f t="shared" si="43"/>
        <v/>
      </c>
    </row>
    <row r="2801" spans="1:13" x14ac:dyDescent="0.35">
      <c r="A2801" s="73">
        <v>10839</v>
      </c>
      <c r="B2801" s="73" t="s">
        <v>703</v>
      </c>
      <c r="C2801" s="73" t="s">
        <v>133</v>
      </c>
      <c r="D2801" s="73"/>
      <c r="E2801" s="73"/>
      <c r="F2801" s="73"/>
      <c r="G2801" s="73"/>
      <c r="H2801" s="73" t="s">
        <v>18</v>
      </c>
      <c r="I2801" s="73"/>
      <c r="J2801" s="73"/>
      <c r="K2801" s="73"/>
      <c r="L2801" s="73"/>
      <c r="M2801" s="96" t="str">
        <f t="shared" si="43"/>
        <v>x</v>
      </c>
    </row>
    <row r="2802" spans="1:13" x14ac:dyDescent="0.35">
      <c r="A2802" s="73">
        <v>10840</v>
      </c>
      <c r="B2802" s="73" t="s">
        <v>704</v>
      </c>
      <c r="C2802" s="73" t="s">
        <v>133</v>
      </c>
      <c r="D2802" s="73" t="s">
        <v>18</v>
      </c>
      <c r="E2802" s="73"/>
      <c r="F2802" s="73"/>
      <c r="G2802" s="73"/>
      <c r="H2802" s="73" t="s">
        <v>18</v>
      </c>
      <c r="I2802" s="73"/>
      <c r="J2802" s="73"/>
      <c r="K2802" s="73" t="s">
        <v>78</v>
      </c>
      <c r="L2802" s="73" t="s">
        <v>132</v>
      </c>
      <c r="M2802" s="96" t="str">
        <f t="shared" si="43"/>
        <v>x</v>
      </c>
    </row>
    <row r="2803" spans="1:13" x14ac:dyDescent="0.35">
      <c r="A2803" s="73">
        <v>10841</v>
      </c>
      <c r="B2803" s="73" t="s">
        <v>705</v>
      </c>
      <c r="C2803" s="73" t="s">
        <v>752</v>
      </c>
      <c r="D2803" s="73"/>
      <c r="E2803" s="73"/>
      <c r="F2803" s="73"/>
      <c r="G2803" s="73"/>
      <c r="H2803" s="73"/>
      <c r="I2803" s="73"/>
      <c r="J2803" s="73"/>
      <c r="K2803" s="73"/>
      <c r="L2803" s="73"/>
      <c r="M2803" s="96" t="str">
        <f t="shared" si="43"/>
        <v/>
      </c>
    </row>
    <row r="2804" spans="1:13" x14ac:dyDescent="0.35">
      <c r="A2804" s="73">
        <v>10842</v>
      </c>
      <c r="B2804" s="73" t="s">
        <v>706</v>
      </c>
      <c r="C2804" s="73" t="s">
        <v>752</v>
      </c>
      <c r="D2804" s="73"/>
      <c r="E2804" s="73"/>
      <c r="F2804" s="73"/>
      <c r="G2804" s="73"/>
      <c r="H2804" s="73"/>
      <c r="I2804" s="73"/>
      <c r="J2804" s="73"/>
      <c r="K2804" s="73"/>
      <c r="L2804" s="73"/>
      <c r="M2804" s="96" t="str">
        <f t="shared" si="43"/>
        <v/>
      </c>
    </row>
    <row r="2805" spans="1:13" x14ac:dyDescent="0.35">
      <c r="A2805" s="73">
        <v>10843</v>
      </c>
      <c r="B2805" s="73"/>
      <c r="C2805" s="73"/>
      <c r="D2805" s="73"/>
      <c r="E2805" s="73"/>
      <c r="F2805" s="73"/>
      <c r="G2805" s="73"/>
      <c r="H2805" s="73"/>
      <c r="I2805" s="73"/>
      <c r="J2805" s="73"/>
      <c r="K2805" s="73"/>
      <c r="L2805" s="73"/>
      <c r="M2805" s="96" t="str">
        <f t="shared" si="43"/>
        <v/>
      </c>
    </row>
    <row r="2806" spans="1:13" x14ac:dyDescent="0.35">
      <c r="A2806" s="73">
        <v>10844</v>
      </c>
      <c r="B2806" s="73" t="s">
        <v>707</v>
      </c>
      <c r="C2806" s="73" t="s">
        <v>752</v>
      </c>
      <c r="D2806" s="73" t="s">
        <v>18</v>
      </c>
      <c r="E2806" s="73"/>
      <c r="F2806" s="73"/>
      <c r="G2806" s="73"/>
      <c r="H2806" s="73" t="s">
        <v>18</v>
      </c>
      <c r="I2806" s="73"/>
      <c r="J2806" s="73"/>
      <c r="K2806" s="73" t="s">
        <v>96</v>
      </c>
      <c r="L2806" s="73" t="s">
        <v>132</v>
      </c>
      <c r="M2806" s="96" t="str">
        <f t="shared" si="43"/>
        <v>x</v>
      </c>
    </row>
    <row r="2807" spans="1:13" x14ac:dyDescent="0.35">
      <c r="A2807" s="73">
        <v>10845</v>
      </c>
      <c r="B2807" s="73" t="s">
        <v>708</v>
      </c>
      <c r="C2807" s="73" t="s">
        <v>133</v>
      </c>
      <c r="D2807" s="73" t="s">
        <v>18</v>
      </c>
      <c r="E2807" s="73"/>
      <c r="F2807" s="73"/>
      <c r="G2807" s="73"/>
      <c r="H2807" s="73" t="s">
        <v>18</v>
      </c>
      <c r="I2807" s="73"/>
      <c r="J2807" s="73"/>
      <c r="K2807" s="73" t="s">
        <v>78</v>
      </c>
      <c r="L2807" s="73" t="s">
        <v>132</v>
      </c>
      <c r="M2807" s="96" t="str">
        <f t="shared" si="43"/>
        <v>x</v>
      </c>
    </row>
    <row r="2808" spans="1:13" x14ac:dyDescent="0.35">
      <c r="A2808" s="73">
        <v>10846</v>
      </c>
      <c r="B2808" s="73" t="s">
        <v>709</v>
      </c>
      <c r="C2808" s="73" t="s">
        <v>133</v>
      </c>
      <c r="D2808" s="73" t="s">
        <v>18</v>
      </c>
      <c r="E2808" s="73"/>
      <c r="F2808" s="73"/>
      <c r="G2808" s="73"/>
      <c r="H2808" s="73" t="s">
        <v>18</v>
      </c>
      <c r="I2808" s="73"/>
      <c r="J2808" s="73"/>
      <c r="K2808" s="73" t="s">
        <v>93</v>
      </c>
      <c r="L2808" s="73" t="s">
        <v>130</v>
      </c>
      <c r="M2808" s="96" t="str">
        <f t="shared" si="43"/>
        <v>x</v>
      </c>
    </row>
    <row r="2809" spans="1:13" x14ac:dyDescent="0.35">
      <c r="A2809" s="73">
        <v>10847</v>
      </c>
      <c r="B2809" s="73" t="s">
        <v>710</v>
      </c>
      <c r="C2809" s="73" t="s">
        <v>133</v>
      </c>
      <c r="D2809" s="73" t="s">
        <v>18</v>
      </c>
      <c r="E2809" s="73"/>
      <c r="F2809" s="73"/>
      <c r="G2809" s="73"/>
      <c r="H2809" s="73" t="s">
        <v>18</v>
      </c>
      <c r="I2809" s="73"/>
      <c r="J2809" s="73"/>
      <c r="K2809" s="73" t="s">
        <v>93</v>
      </c>
      <c r="L2809" s="73" t="s">
        <v>130</v>
      </c>
      <c r="M2809" s="96" t="str">
        <f t="shared" si="43"/>
        <v>x</v>
      </c>
    </row>
    <row r="2810" spans="1:13" x14ac:dyDescent="0.35">
      <c r="A2810" s="73">
        <v>10848</v>
      </c>
      <c r="B2810" s="73"/>
      <c r="C2810" s="73"/>
      <c r="D2810" s="73"/>
      <c r="E2810" s="73"/>
      <c r="F2810" s="73"/>
      <c r="G2810" s="73"/>
      <c r="H2810" s="73"/>
      <c r="I2810" s="73"/>
      <c r="J2810" s="73"/>
      <c r="K2810" s="73"/>
      <c r="L2810" s="73"/>
      <c r="M2810" s="96" t="str">
        <f t="shared" si="43"/>
        <v/>
      </c>
    </row>
    <row r="2811" spans="1:13" x14ac:dyDescent="0.35">
      <c r="A2811" s="73">
        <v>10849</v>
      </c>
      <c r="B2811" s="73" t="s">
        <v>711</v>
      </c>
      <c r="C2811" s="73" t="s">
        <v>133</v>
      </c>
      <c r="D2811" s="73"/>
      <c r="E2811" s="73"/>
      <c r="F2811" s="73"/>
      <c r="G2811" s="73"/>
      <c r="H2811" s="73" t="s">
        <v>18</v>
      </c>
      <c r="I2811" s="73"/>
      <c r="J2811" s="73"/>
      <c r="K2811" s="73"/>
      <c r="L2811" s="73"/>
      <c r="M2811" s="96" t="str">
        <f t="shared" si="43"/>
        <v>x</v>
      </c>
    </row>
    <row r="2812" spans="1:13" x14ac:dyDescent="0.35">
      <c r="A2812" s="73">
        <v>10850</v>
      </c>
      <c r="B2812" s="73"/>
      <c r="C2812" s="73"/>
      <c r="D2812" s="73"/>
      <c r="E2812" s="73"/>
      <c r="F2812" s="73"/>
      <c r="G2812" s="73"/>
      <c r="H2812" s="73"/>
      <c r="I2812" s="73"/>
      <c r="J2812" s="73"/>
      <c r="K2812" s="73"/>
      <c r="L2812" s="73"/>
      <c r="M2812" s="96" t="str">
        <f t="shared" si="43"/>
        <v/>
      </c>
    </row>
    <row r="2813" spans="1:13" x14ac:dyDescent="0.35">
      <c r="A2813" s="73">
        <v>10851</v>
      </c>
      <c r="B2813" s="73" t="s">
        <v>712</v>
      </c>
      <c r="C2813" s="73" t="s">
        <v>133</v>
      </c>
      <c r="D2813" s="73"/>
      <c r="E2813" s="73"/>
      <c r="F2813" s="73"/>
      <c r="G2813" s="73"/>
      <c r="H2813" s="73"/>
      <c r="I2813" s="73"/>
      <c r="J2813" s="73"/>
      <c r="K2813" s="73"/>
      <c r="L2813" s="73"/>
      <c r="M2813" s="96" t="str">
        <f t="shared" si="43"/>
        <v/>
      </c>
    </row>
    <row r="2814" spans="1:13" x14ac:dyDescent="0.35">
      <c r="A2814" s="73">
        <v>10852</v>
      </c>
      <c r="B2814" s="73" t="s">
        <v>713</v>
      </c>
      <c r="C2814" s="73" t="s">
        <v>133</v>
      </c>
      <c r="D2814" s="73" t="s">
        <v>18</v>
      </c>
      <c r="E2814" s="73"/>
      <c r="F2814" s="73"/>
      <c r="G2814" s="73"/>
      <c r="H2814" s="73"/>
      <c r="I2814" s="73"/>
      <c r="J2814" s="73"/>
      <c r="K2814" s="73" t="s">
        <v>98</v>
      </c>
      <c r="L2814" s="73" t="s">
        <v>135</v>
      </c>
      <c r="M2814" s="96" t="str">
        <f t="shared" si="43"/>
        <v>x</v>
      </c>
    </row>
    <row r="2815" spans="1:13" x14ac:dyDescent="0.35">
      <c r="A2815" s="73">
        <v>10853</v>
      </c>
      <c r="B2815" s="73"/>
      <c r="C2815" s="73"/>
      <c r="D2815" s="73"/>
      <c r="E2815" s="73"/>
      <c r="F2815" s="73"/>
      <c r="G2815" s="73"/>
      <c r="H2815" s="73"/>
      <c r="I2815" s="73"/>
      <c r="J2815" s="73"/>
      <c r="K2815" s="73"/>
      <c r="L2815" s="73"/>
      <c r="M2815" s="96" t="str">
        <f t="shared" si="43"/>
        <v/>
      </c>
    </row>
    <row r="2816" spans="1:13" x14ac:dyDescent="0.35">
      <c r="A2816" s="73">
        <v>10854</v>
      </c>
      <c r="B2816" s="73"/>
      <c r="C2816" s="73"/>
      <c r="D2816" s="73"/>
      <c r="E2816" s="73"/>
      <c r="F2816" s="73"/>
      <c r="G2816" s="73"/>
      <c r="H2816" s="73"/>
      <c r="I2816" s="73"/>
      <c r="J2816" s="73"/>
      <c r="K2816" s="73"/>
      <c r="L2816" s="73"/>
      <c r="M2816" s="96" t="str">
        <f t="shared" si="43"/>
        <v/>
      </c>
    </row>
    <row r="2817" spans="1:13" x14ac:dyDescent="0.35">
      <c r="A2817" s="73">
        <v>10855</v>
      </c>
      <c r="B2817" s="73" t="s">
        <v>714</v>
      </c>
      <c r="C2817" s="73" t="s">
        <v>752</v>
      </c>
      <c r="D2817" s="73" t="s">
        <v>18</v>
      </c>
      <c r="E2817" s="73"/>
      <c r="F2817" s="73"/>
      <c r="G2817" s="73"/>
      <c r="H2817" s="73" t="s">
        <v>18</v>
      </c>
      <c r="I2817" s="73"/>
      <c r="J2817" s="73"/>
      <c r="K2817" s="73" t="s">
        <v>95</v>
      </c>
      <c r="L2817" s="73" t="s">
        <v>137</v>
      </c>
      <c r="M2817" s="96" t="str">
        <f t="shared" si="43"/>
        <v>x</v>
      </c>
    </row>
    <row r="2818" spans="1:13" x14ac:dyDescent="0.35">
      <c r="A2818" s="73">
        <v>10856</v>
      </c>
      <c r="B2818" s="73" t="s">
        <v>715</v>
      </c>
      <c r="C2818" s="73" t="s">
        <v>133</v>
      </c>
      <c r="D2818" s="73" t="s">
        <v>18</v>
      </c>
      <c r="E2818" s="73"/>
      <c r="F2818" s="73"/>
      <c r="G2818" s="73"/>
      <c r="H2818" s="73"/>
      <c r="I2818" s="73"/>
      <c r="J2818" s="73"/>
      <c r="K2818" s="73" t="s">
        <v>98</v>
      </c>
      <c r="L2818" s="73" t="s">
        <v>135</v>
      </c>
      <c r="M2818" s="96" t="str">
        <f t="shared" ref="M2818:M2881" si="44">IF(COUNTA($D2818:$J2818)&gt;0,"x","")</f>
        <v>x</v>
      </c>
    </row>
    <row r="2819" spans="1:13" x14ac:dyDescent="0.35">
      <c r="A2819" s="73">
        <v>10857</v>
      </c>
      <c r="B2819" s="73" t="s">
        <v>716</v>
      </c>
      <c r="C2819" s="73" t="s">
        <v>752</v>
      </c>
      <c r="D2819" s="73" t="s">
        <v>18</v>
      </c>
      <c r="E2819" s="73"/>
      <c r="F2819" s="73"/>
      <c r="G2819" s="73"/>
      <c r="H2819" s="73"/>
      <c r="I2819" s="73"/>
      <c r="J2819" s="73"/>
      <c r="K2819" s="73" t="s">
        <v>98</v>
      </c>
      <c r="L2819" s="73" t="s">
        <v>135</v>
      </c>
      <c r="M2819" s="96" t="str">
        <f t="shared" si="44"/>
        <v>x</v>
      </c>
    </row>
    <row r="2820" spans="1:13" x14ac:dyDescent="0.35">
      <c r="A2820" s="73">
        <v>10858</v>
      </c>
      <c r="B2820" s="73" t="s">
        <v>717</v>
      </c>
      <c r="C2820" s="73" t="s">
        <v>752</v>
      </c>
      <c r="D2820" s="73" t="s">
        <v>18</v>
      </c>
      <c r="E2820" s="73"/>
      <c r="F2820" s="73"/>
      <c r="G2820" s="73"/>
      <c r="H2820" s="73" t="s">
        <v>18</v>
      </c>
      <c r="I2820" s="73"/>
      <c r="J2820" s="73"/>
      <c r="K2820" s="73" t="s">
        <v>95</v>
      </c>
      <c r="L2820" s="73" t="s">
        <v>137</v>
      </c>
      <c r="M2820" s="96" t="str">
        <f t="shared" si="44"/>
        <v>x</v>
      </c>
    </row>
    <row r="2821" spans="1:13" x14ac:dyDescent="0.35">
      <c r="A2821" s="73">
        <v>10859</v>
      </c>
      <c r="B2821" s="73" t="s">
        <v>718</v>
      </c>
      <c r="C2821" s="73" t="s">
        <v>752</v>
      </c>
      <c r="D2821" s="73"/>
      <c r="E2821" s="73"/>
      <c r="F2821" s="73"/>
      <c r="G2821" s="73"/>
      <c r="H2821" s="73"/>
      <c r="I2821" s="73"/>
      <c r="J2821" s="73"/>
      <c r="K2821" s="73"/>
      <c r="L2821" s="73"/>
      <c r="M2821" s="96" t="str">
        <f t="shared" si="44"/>
        <v/>
      </c>
    </row>
    <row r="2822" spans="1:13" x14ac:dyDescent="0.35">
      <c r="A2822" s="73">
        <v>10860</v>
      </c>
      <c r="B2822" s="73" t="s">
        <v>730</v>
      </c>
      <c r="C2822" s="73" t="s">
        <v>752</v>
      </c>
      <c r="D2822" s="73" t="s">
        <v>18</v>
      </c>
      <c r="E2822" s="73"/>
      <c r="F2822" s="73"/>
      <c r="G2822" s="73"/>
      <c r="H2822" s="73" t="s">
        <v>18</v>
      </c>
      <c r="I2822" s="73"/>
      <c r="J2822" s="73"/>
      <c r="K2822" s="73" t="s">
        <v>96</v>
      </c>
      <c r="L2822" s="73" t="s">
        <v>132</v>
      </c>
      <c r="M2822" s="96" t="str">
        <f t="shared" si="44"/>
        <v>x</v>
      </c>
    </row>
    <row r="2823" spans="1:13" x14ac:dyDescent="0.35">
      <c r="A2823" s="73">
        <v>10861</v>
      </c>
      <c r="B2823" s="73" t="s">
        <v>731</v>
      </c>
      <c r="C2823" s="73" t="s">
        <v>752</v>
      </c>
      <c r="D2823" s="73"/>
      <c r="E2823" s="73"/>
      <c r="F2823" s="73"/>
      <c r="G2823" s="73"/>
      <c r="H2823" s="73" t="s">
        <v>18</v>
      </c>
      <c r="I2823" s="73"/>
      <c r="J2823" s="73"/>
      <c r="K2823" s="73"/>
      <c r="L2823" s="73"/>
      <c r="M2823" s="96" t="str">
        <f t="shared" si="44"/>
        <v>x</v>
      </c>
    </row>
    <row r="2824" spans="1:13" x14ac:dyDescent="0.35">
      <c r="A2824" s="73">
        <v>10862</v>
      </c>
      <c r="B2824" s="73"/>
      <c r="C2824" s="73"/>
      <c r="D2824" s="73"/>
      <c r="E2824" s="73"/>
      <c r="F2824" s="73"/>
      <c r="G2824" s="73"/>
      <c r="H2824" s="73"/>
      <c r="I2824" s="73"/>
      <c r="J2824" s="73"/>
      <c r="K2824" s="73"/>
      <c r="L2824" s="73"/>
      <c r="M2824" s="96" t="str">
        <f t="shared" si="44"/>
        <v/>
      </c>
    </row>
    <row r="2825" spans="1:13" x14ac:dyDescent="0.35">
      <c r="A2825" s="73">
        <v>10863</v>
      </c>
      <c r="B2825" s="73" t="s">
        <v>732</v>
      </c>
      <c r="C2825" s="73" t="s">
        <v>133</v>
      </c>
      <c r="D2825" s="73"/>
      <c r="E2825" s="73"/>
      <c r="F2825" s="73"/>
      <c r="G2825" s="73"/>
      <c r="H2825" s="73" t="s">
        <v>18</v>
      </c>
      <c r="I2825" s="73"/>
      <c r="J2825" s="73"/>
      <c r="K2825" s="73"/>
      <c r="L2825" s="73"/>
      <c r="M2825" s="96" t="str">
        <f t="shared" si="44"/>
        <v>x</v>
      </c>
    </row>
    <row r="2826" spans="1:13" x14ac:dyDescent="0.35">
      <c r="A2826" s="73">
        <v>10864</v>
      </c>
      <c r="B2826" s="73" t="s">
        <v>719</v>
      </c>
      <c r="C2826" s="73" t="s">
        <v>752</v>
      </c>
      <c r="D2826" s="73" t="s">
        <v>18</v>
      </c>
      <c r="E2826" s="73"/>
      <c r="F2826" s="73"/>
      <c r="G2826" s="73"/>
      <c r="H2826" s="73" t="s">
        <v>18</v>
      </c>
      <c r="I2826" s="73"/>
      <c r="J2826" s="73"/>
      <c r="K2826" s="73" t="s">
        <v>78</v>
      </c>
      <c r="L2826" s="73" t="s">
        <v>132</v>
      </c>
      <c r="M2826" s="96" t="str">
        <f t="shared" si="44"/>
        <v>x</v>
      </c>
    </row>
    <row r="2827" spans="1:13" x14ac:dyDescent="0.35">
      <c r="A2827" s="73">
        <v>10865</v>
      </c>
      <c r="B2827" s="73"/>
      <c r="C2827" s="73"/>
      <c r="D2827" s="73"/>
      <c r="E2827" s="73"/>
      <c r="F2827" s="73"/>
      <c r="G2827" s="73"/>
      <c r="H2827" s="73"/>
      <c r="I2827" s="73"/>
      <c r="J2827" s="73"/>
      <c r="K2827" s="73"/>
      <c r="L2827" s="73"/>
      <c r="M2827" s="96" t="str">
        <f t="shared" si="44"/>
        <v/>
      </c>
    </row>
    <row r="2828" spans="1:13" x14ac:dyDescent="0.35">
      <c r="A2828" s="73">
        <v>10866</v>
      </c>
      <c r="B2828" s="73" t="s">
        <v>733</v>
      </c>
      <c r="C2828" s="73" t="s">
        <v>752</v>
      </c>
      <c r="D2828" s="73"/>
      <c r="E2828" s="73"/>
      <c r="F2828" s="73"/>
      <c r="G2828" s="73"/>
      <c r="H2828" s="73"/>
      <c r="I2828" s="73"/>
      <c r="J2828" s="73"/>
      <c r="K2828" s="73"/>
      <c r="L2828" s="73"/>
      <c r="M2828" s="96" t="str">
        <f t="shared" si="44"/>
        <v/>
      </c>
    </row>
    <row r="2829" spans="1:13" x14ac:dyDescent="0.35">
      <c r="A2829" s="73">
        <v>10867</v>
      </c>
      <c r="B2829" s="73" t="s">
        <v>734</v>
      </c>
      <c r="C2829" s="73" t="s">
        <v>752</v>
      </c>
      <c r="D2829" s="73" t="s">
        <v>18</v>
      </c>
      <c r="E2829" s="73"/>
      <c r="F2829" s="73"/>
      <c r="G2829" s="73"/>
      <c r="H2829" s="73" t="s">
        <v>18</v>
      </c>
      <c r="I2829" s="73"/>
      <c r="J2829" s="73"/>
      <c r="K2829" s="73" t="s">
        <v>92</v>
      </c>
      <c r="L2829" s="73" t="s">
        <v>137</v>
      </c>
      <c r="M2829" s="96" t="str">
        <f t="shared" si="44"/>
        <v>x</v>
      </c>
    </row>
    <row r="2830" spans="1:13" x14ac:dyDescent="0.35">
      <c r="A2830" s="73">
        <v>10868</v>
      </c>
      <c r="B2830" s="73" t="s">
        <v>735</v>
      </c>
      <c r="C2830" s="73" t="s">
        <v>752</v>
      </c>
      <c r="D2830" s="73" t="s">
        <v>18</v>
      </c>
      <c r="E2830" s="73"/>
      <c r="F2830" s="73"/>
      <c r="G2830" s="73"/>
      <c r="H2830" s="73" t="s">
        <v>18</v>
      </c>
      <c r="I2830" s="73"/>
      <c r="J2830" s="73"/>
      <c r="K2830" s="73" t="s">
        <v>96</v>
      </c>
      <c r="L2830" s="73" t="s">
        <v>132</v>
      </c>
      <c r="M2830" s="96" t="str">
        <f t="shared" si="44"/>
        <v>x</v>
      </c>
    </row>
    <row r="2831" spans="1:13" x14ac:dyDescent="0.35">
      <c r="A2831" s="73">
        <v>10869</v>
      </c>
      <c r="B2831" s="73"/>
      <c r="C2831" s="73"/>
      <c r="D2831" s="73"/>
      <c r="E2831" s="73"/>
      <c r="F2831" s="73"/>
      <c r="G2831" s="73"/>
      <c r="H2831" s="73"/>
      <c r="I2831" s="73"/>
      <c r="J2831" s="73"/>
      <c r="K2831" s="73"/>
      <c r="L2831" s="73"/>
      <c r="M2831" s="96" t="str">
        <f t="shared" si="44"/>
        <v/>
      </c>
    </row>
    <row r="2832" spans="1:13" x14ac:dyDescent="0.35">
      <c r="A2832" s="73">
        <v>10870</v>
      </c>
      <c r="B2832" s="73" t="s">
        <v>736</v>
      </c>
      <c r="C2832" s="73"/>
      <c r="D2832" s="73"/>
      <c r="E2832" s="73"/>
      <c r="F2832" s="73"/>
      <c r="G2832" s="73"/>
      <c r="H2832" s="73"/>
      <c r="I2832" s="73"/>
      <c r="J2832" s="73"/>
      <c r="K2832" s="73"/>
      <c r="L2832" s="73"/>
      <c r="M2832" s="96" t="str">
        <f t="shared" si="44"/>
        <v/>
      </c>
    </row>
    <row r="2833" spans="1:13" x14ac:dyDescent="0.35">
      <c r="A2833" s="73">
        <v>10871</v>
      </c>
      <c r="B2833" s="73" t="s">
        <v>738</v>
      </c>
      <c r="C2833" s="73" t="s">
        <v>752</v>
      </c>
      <c r="D2833" s="73"/>
      <c r="E2833" s="73"/>
      <c r="F2833" s="73"/>
      <c r="G2833" s="73"/>
      <c r="H2833" s="73" t="s">
        <v>18</v>
      </c>
      <c r="I2833" s="73"/>
      <c r="J2833" s="73"/>
      <c r="K2833" s="73"/>
      <c r="L2833" s="73"/>
      <c r="M2833" s="96" t="str">
        <f t="shared" si="44"/>
        <v>x</v>
      </c>
    </row>
    <row r="2834" spans="1:13" x14ac:dyDescent="0.35">
      <c r="A2834" s="73">
        <v>10872</v>
      </c>
      <c r="B2834" s="73" t="s">
        <v>739</v>
      </c>
      <c r="C2834" s="73" t="s">
        <v>752</v>
      </c>
      <c r="D2834" s="73"/>
      <c r="E2834" s="73"/>
      <c r="F2834" s="73"/>
      <c r="G2834" s="73"/>
      <c r="H2834" s="73" t="s">
        <v>18</v>
      </c>
      <c r="I2834" s="73"/>
      <c r="J2834" s="73"/>
      <c r="K2834" s="73"/>
      <c r="L2834" s="73"/>
      <c r="M2834" s="96" t="str">
        <f t="shared" si="44"/>
        <v>x</v>
      </c>
    </row>
    <row r="2835" spans="1:13" x14ac:dyDescent="0.35">
      <c r="A2835" s="73">
        <v>10873</v>
      </c>
      <c r="B2835" s="73"/>
      <c r="C2835" s="73"/>
      <c r="D2835" s="73"/>
      <c r="E2835" s="73"/>
      <c r="F2835" s="73"/>
      <c r="G2835" s="73"/>
      <c r="H2835" s="73"/>
      <c r="I2835" s="73"/>
      <c r="J2835" s="73"/>
      <c r="K2835" s="73"/>
      <c r="L2835" s="73"/>
      <c r="M2835" s="96" t="str">
        <f t="shared" si="44"/>
        <v/>
      </c>
    </row>
    <row r="2836" spans="1:13" x14ac:dyDescent="0.35">
      <c r="A2836" s="73">
        <v>10874</v>
      </c>
      <c r="B2836" s="73" t="s">
        <v>740</v>
      </c>
      <c r="C2836" s="73" t="s">
        <v>752</v>
      </c>
      <c r="D2836" s="73"/>
      <c r="E2836" s="73"/>
      <c r="F2836" s="73"/>
      <c r="G2836" s="73"/>
      <c r="H2836" s="73" t="s">
        <v>18</v>
      </c>
      <c r="I2836" s="73"/>
      <c r="J2836" s="73"/>
      <c r="K2836" s="73"/>
      <c r="L2836" s="73"/>
      <c r="M2836" s="96" t="str">
        <f t="shared" si="44"/>
        <v>x</v>
      </c>
    </row>
    <row r="2837" spans="1:13" x14ac:dyDescent="0.35">
      <c r="A2837" s="73">
        <v>10875</v>
      </c>
      <c r="B2837" s="73" t="s">
        <v>741</v>
      </c>
      <c r="C2837" s="73" t="s">
        <v>752</v>
      </c>
      <c r="D2837" s="73" t="s">
        <v>18</v>
      </c>
      <c r="E2837" s="73" t="s">
        <v>18</v>
      </c>
      <c r="F2837" s="73"/>
      <c r="G2837" s="73"/>
      <c r="H2837" s="73" t="s">
        <v>18</v>
      </c>
      <c r="I2837" s="73"/>
      <c r="J2837" s="73"/>
      <c r="K2837" s="73" t="s">
        <v>98</v>
      </c>
      <c r="L2837" s="73" t="s">
        <v>135</v>
      </c>
      <c r="M2837" s="96" t="str">
        <f t="shared" si="44"/>
        <v>x</v>
      </c>
    </row>
    <row r="2838" spans="1:13" x14ac:dyDescent="0.35">
      <c r="A2838" s="73">
        <v>10876</v>
      </c>
      <c r="B2838" s="73" t="s">
        <v>742</v>
      </c>
      <c r="C2838" s="73" t="s">
        <v>133</v>
      </c>
      <c r="D2838" s="73" t="s">
        <v>18</v>
      </c>
      <c r="E2838" s="73"/>
      <c r="F2838" s="73"/>
      <c r="G2838" s="73"/>
      <c r="H2838" s="73"/>
      <c r="I2838" s="73"/>
      <c r="J2838" s="73"/>
      <c r="K2838" s="73" t="s">
        <v>98</v>
      </c>
      <c r="L2838" s="73" t="s">
        <v>135</v>
      </c>
      <c r="M2838" s="96" t="str">
        <f t="shared" si="44"/>
        <v>x</v>
      </c>
    </row>
    <row r="2839" spans="1:13" x14ac:dyDescent="0.35">
      <c r="A2839" s="73">
        <v>10877</v>
      </c>
      <c r="B2839" s="73" t="s">
        <v>745</v>
      </c>
      <c r="C2839" s="73" t="s">
        <v>752</v>
      </c>
      <c r="D2839" s="73" t="s">
        <v>18</v>
      </c>
      <c r="E2839" s="73"/>
      <c r="F2839" s="73"/>
      <c r="G2839" s="73"/>
      <c r="H2839" s="73"/>
      <c r="I2839" s="73"/>
      <c r="J2839" s="73"/>
      <c r="K2839" s="73" t="s">
        <v>78</v>
      </c>
      <c r="L2839" s="73" t="s">
        <v>132</v>
      </c>
      <c r="M2839" s="96" t="str">
        <f t="shared" si="44"/>
        <v>x</v>
      </c>
    </row>
    <row r="2840" spans="1:13" x14ac:dyDescent="0.35">
      <c r="A2840" s="73">
        <v>10878</v>
      </c>
      <c r="B2840" s="73" t="s">
        <v>747</v>
      </c>
      <c r="C2840" s="73" t="s">
        <v>752</v>
      </c>
      <c r="D2840" s="73" t="s">
        <v>18</v>
      </c>
      <c r="E2840" s="73"/>
      <c r="F2840" s="73"/>
      <c r="G2840" s="73"/>
      <c r="H2840" s="73" t="s">
        <v>18</v>
      </c>
      <c r="I2840" s="73"/>
      <c r="J2840" s="73"/>
      <c r="K2840" s="73" t="s">
        <v>93</v>
      </c>
      <c r="L2840" s="73" t="s">
        <v>130</v>
      </c>
      <c r="M2840" s="96" t="str">
        <f t="shared" si="44"/>
        <v>x</v>
      </c>
    </row>
    <row r="2841" spans="1:13" x14ac:dyDescent="0.35">
      <c r="A2841" s="73">
        <v>10879</v>
      </c>
      <c r="B2841" s="73" t="s">
        <v>748</v>
      </c>
      <c r="C2841" s="73" t="s">
        <v>133</v>
      </c>
      <c r="D2841" s="73" t="s">
        <v>18</v>
      </c>
      <c r="E2841" s="73"/>
      <c r="F2841" s="73"/>
      <c r="G2841" s="73"/>
      <c r="H2841" s="73" t="s">
        <v>18</v>
      </c>
      <c r="I2841" s="73"/>
      <c r="J2841" s="73"/>
      <c r="K2841" s="73" t="s">
        <v>93</v>
      </c>
      <c r="L2841" s="73" t="s">
        <v>130</v>
      </c>
      <c r="M2841" s="96" t="str">
        <f t="shared" si="44"/>
        <v>x</v>
      </c>
    </row>
    <row r="2842" spans="1:13" x14ac:dyDescent="0.35">
      <c r="A2842" s="73">
        <v>10880</v>
      </c>
      <c r="B2842" s="73"/>
      <c r="C2842" s="73"/>
      <c r="D2842" s="73"/>
      <c r="E2842" s="73"/>
      <c r="F2842" s="73"/>
      <c r="G2842" s="73"/>
      <c r="H2842" s="73"/>
      <c r="I2842" s="73"/>
      <c r="J2842" s="73"/>
      <c r="K2842" s="73"/>
      <c r="L2842" s="73"/>
      <c r="M2842" s="96" t="str">
        <f t="shared" si="44"/>
        <v/>
      </c>
    </row>
    <row r="2843" spans="1:13" x14ac:dyDescent="0.35">
      <c r="A2843" s="73">
        <v>10881</v>
      </c>
      <c r="B2843" s="73" t="s">
        <v>902</v>
      </c>
      <c r="C2843" s="73" t="s">
        <v>752</v>
      </c>
      <c r="D2843" s="73"/>
      <c r="E2843" s="73"/>
      <c r="F2843" s="73"/>
      <c r="G2843" s="73"/>
      <c r="H2843" s="73"/>
      <c r="I2843" s="73"/>
      <c r="J2843" s="73"/>
      <c r="K2843" s="73"/>
      <c r="L2843" s="73"/>
      <c r="M2843" s="96" t="str">
        <f t="shared" si="44"/>
        <v/>
      </c>
    </row>
    <row r="2844" spans="1:13" x14ac:dyDescent="0.35">
      <c r="A2844" s="73">
        <v>10882</v>
      </c>
      <c r="B2844" s="73" t="s">
        <v>749</v>
      </c>
      <c r="C2844" s="73" t="s">
        <v>752</v>
      </c>
      <c r="D2844" s="73" t="s">
        <v>18</v>
      </c>
      <c r="E2844" s="73"/>
      <c r="F2844" s="73"/>
      <c r="G2844" s="73"/>
      <c r="H2844" s="73"/>
      <c r="I2844" s="73"/>
      <c r="J2844" s="73"/>
      <c r="K2844" s="73" t="s">
        <v>95</v>
      </c>
      <c r="L2844" s="73" t="s">
        <v>137</v>
      </c>
      <c r="M2844" s="96" t="str">
        <f t="shared" si="44"/>
        <v>x</v>
      </c>
    </row>
    <row r="2845" spans="1:13" x14ac:dyDescent="0.35">
      <c r="A2845" s="73">
        <v>10883</v>
      </c>
      <c r="B2845" s="73" t="s">
        <v>750</v>
      </c>
      <c r="C2845" s="73" t="s">
        <v>752</v>
      </c>
      <c r="D2845" s="73"/>
      <c r="E2845" s="73"/>
      <c r="F2845" s="73"/>
      <c r="G2845" s="73"/>
      <c r="H2845" s="73"/>
      <c r="I2845" s="73"/>
      <c r="J2845" s="73"/>
      <c r="K2845" s="73"/>
      <c r="L2845" s="73"/>
      <c r="M2845" s="96" t="str">
        <f t="shared" si="44"/>
        <v/>
      </c>
    </row>
    <row r="2846" spans="1:13" x14ac:dyDescent="0.35">
      <c r="A2846" s="73">
        <v>10884</v>
      </c>
      <c r="B2846" s="73" t="s">
        <v>1207</v>
      </c>
      <c r="C2846" s="73" t="s">
        <v>133</v>
      </c>
      <c r="D2846" s="73" t="s">
        <v>18</v>
      </c>
      <c r="E2846" s="73"/>
      <c r="F2846" s="73"/>
      <c r="G2846" s="73"/>
      <c r="H2846" s="73" t="s">
        <v>18</v>
      </c>
      <c r="I2846" s="73"/>
      <c r="J2846" s="73"/>
      <c r="K2846" s="73" t="s">
        <v>97</v>
      </c>
      <c r="L2846" s="73" t="s">
        <v>132</v>
      </c>
      <c r="M2846" s="96" t="str">
        <f t="shared" si="44"/>
        <v>x</v>
      </c>
    </row>
    <row r="2847" spans="1:13" x14ac:dyDescent="0.35">
      <c r="A2847" s="73">
        <v>10885</v>
      </c>
      <c r="B2847" s="73"/>
      <c r="C2847" s="73"/>
      <c r="D2847" s="73"/>
      <c r="E2847" s="73"/>
      <c r="F2847" s="73"/>
      <c r="G2847" s="73"/>
      <c r="H2847" s="73"/>
      <c r="I2847" s="73"/>
      <c r="J2847" s="73"/>
      <c r="K2847" s="73"/>
      <c r="L2847" s="73"/>
      <c r="M2847" s="96" t="str">
        <f t="shared" si="44"/>
        <v/>
      </c>
    </row>
    <row r="2848" spans="1:13" x14ac:dyDescent="0.35">
      <c r="A2848" s="73">
        <v>10886</v>
      </c>
      <c r="B2848" s="73" t="s">
        <v>755</v>
      </c>
      <c r="C2848" s="73" t="s">
        <v>752</v>
      </c>
      <c r="D2848" s="73" t="s">
        <v>18</v>
      </c>
      <c r="E2848" s="73"/>
      <c r="F2848" s="73"/>
      <c r="G2848" s="73"/>
      <c r="H2848" s="73" t="s">
        <v>18</v>
      </c>
      <c r="I2848" s="73"/>
      <c r="J2848" s="73"/>
      <c r="K2848" s="73" t="s">
        <v>92</v>
      </c>
      <c r="L2848" s="73" t="s">
        <v>137</v>
      </c>
      <c r="M2848" s="96" t="str">
        <f t="shared" si="44"/>
        <v>x</v>
      </c>
    </row>
    <row r="2849" spans="1:13" x14ac:dyDescent="0.35">
      <c r="A2849" s="73">
        <v>10887</v>
      </c>
      <c r="B2849" s="73" t="s">
        <v>757</v>
      </c>
      <c r="C2849" s="73" t="s">
        <v>752</v>
      </c>
      <c r="D2849" s="73" t="s">
        <v>18</v>
      </c>
      <c r="E2849" s="73"/>
      <c r="F2849" s="73"/>
      <c r="G2849" s="73"/>
      <c r="H2849" s="73" t="s">
        <v>18</v>
      </c>
      <c r="I2849" s="73"/>
      <c r="J2849" s="73"/>
      <c r="K2849" s="73" t="s">
        <v>96</v>
      </c>
      <c r="L2849" s="73" t="s">
        <v>132</v>
      </c>
      <c r="M2849" s="96" t="str">
        <f t="shared" si="44"/>
        <v>x</v>
      </c>
    </row>
    <row r="2850" spans="1:13" x14ac:dyDescent="0.35">
      <c r="A2850" s="73">
        <v>10888</v>
      </c>
      <c r="B2850" s="73" t="s">
        <v>758</v>
      </c>
      <c r="C2850" s="73" t="s">
        <v>752</v>
      </c>
      <c r="D2850" s="73"/>
      <c r="E2850" s="73"/>
      <c r="F2850" s="73"/>
      <c r="G2850" s="73"/>
      <c r="H2850" s="73"/>
      <c r="I2850" s="73"/>
      <c r="J2850" s="73"/>
      <c r="K2850" s="73"/>
      <c r="L2850" s="73"/>
      <c r="M2850" s="96" t="str">
        <f t="shared" si="44"/>
        <v/>
      </c>
    </row>
    <row r="2851" spans="1:13" x14ac:dyDescent="0.35">
      <c r="A2851" s="73">
        <v>10889</v>
      </c>
      <c r="B2851" s="73" t="s">
        <v>753</v>
      </c>
      <c r="C2851" s="73" t="s">
        <v>752</v>
      </c>
      <c r="D2851" s="73" t="s">
        <v>18</v>
      </c>
      <c r="E2851" s="73"/>
      <c r="F2851" s="73"/>
      <c r="G2851" s="73"/>
      <c r="H2851" s="73" t="s">
        <v>18</v>
      </c>
      <c r="I2851" s="73"/>
      <c r="J2851" s="73"/>
      <c r="K2851" s="73" t="s">
        <v>95</v>
      </c>
      <c r="L2851" s="73" t="s">
        <v>137</v>
      </c>
      <c r="M2851" s="96" t="str">
        <f t="shared" si="44"/>
        <v>x</v>
      </c>
    </row>
    <row r="2852" spans="1:13" x14ac:dyDescent="0.35">
      <c r="A2852" s="73">
        <v>10890</v>
      </c>
      <c r="B2852" s="73" t="s">
        <v>759</v>
      </c>
      <c r="C2852" s="73" t="s">
        <v>133</v>
      </c>
      <c r="D2852" s="73" t="s">
        <v>18</v>
      </c>
      <c r="E2852" s="73"/>
      <c r="F2852" s="73"/>
      <c r="G2852" s="73"/>
      <c r="H2852" s="73" t="s">
        <v>18</v>
      </c>
      <c r="I2852" s="73"/>
      <c r="J2852" s="73"/>
      <c r="K2852" s="73" t="s">
        <v>97</v>
      </c>
      <c r="L2852" s="73" t="s">
        <v>129</v>
      </c>
      <c r="M2852" s="96" t="str">
        <f t="shared" si="44"/>
        <v>x</v>
      </c>
    </row>
    <row r="2853" spans="1:13" x14ac:dyDescent="0.35">
      <c r="A2853" s="73">
        <v>10891</v>
      </c>
      <c r="B2853" s="73" t="s">
        <v>761</v>
      </c>
      <c r="C2853" s="73" t="s">
        <v>752</v>
      </c>
      <c r="D2853" s="73" t="s">
        <v>18</v>
      </c>
      <c r="E2853" s="73"/>
      <c r="F2853" s="73"/>
      <c r="G2853" s="73"/>
      <c r="H2853" s="73"/>
      <c r="I2853" s="73"/>
      <c r="J2853" s="73"/>
      <c r="K2853" s="73" t="s">
        <v>97</v>
      </c>
      <c r="L2853" s="73" t="s">
        <v>132</v>
      </c>
      <c r="M2853" s="96" t="str">
        <f t="shared" si="44"/>
        <v>x</v>
      </c>
    </row>
    <row r="2854" spans="1:13" x14ac:dyDescent="0.35">
      <c r="A2854" s="73">
        <v>10892</v>
      </c>
      <c r="B2854" s="73"/>
      <c r="C2854" s="73"/>
      <c r="D2854" s="73"/>
      <c r="E2854" s="73"/>
      <c r="F2854" s="73"/>
      <c r="G2854" s="73"/>
      <c r="H2854" s="73"/>
      <c r="I2854" s="73"/>
      <c r="J2854" s="73"/>
      <c r="K2854" s="73"/>
      <c r="L2854" s="73"/>
      <c r="M2854" s="96" t="str">
        <f t="shared" si="44"/>
        <v/>
      </c>
    </row>
    <row r="2855" spans="1:13" x14ac:dyDescent="0.35">
      <c r="A2855" s="73">
        <v>10893</v>
      </c>
      <c r="B2855" s="73"/>
      <c r="C2855" s="73"/>
      <c r="D2855" s="73"/>
      <c r="E2855" s="73"/>
      <c r="F2855" s="73"/>
      <c r="G2855" s="73"/>
      <c r="H2855" s="73"/>
      <c r="I2855" s="73"/>
      <c r="J2855" s="73"/>
      <c r="K2855" s="73"/>
      <c r="L2855" s="73"/>
      <c r="M2855" s="96" t="str">
        <f t="shared" si="44"/>
        <v/>
      </c>
    </row>
    <row r="2856" spans="1:13" x14ac:dyDescent="0.35">
      <c r="A2856" s="73">
        <v>10894</v>
      </c>
      <c r="B2856" s="73"/>
      <c r="C2856" s="73"/>
      <c r="D2856" s="73"/>
      <c r="E2856" s="73"/>
      <c r="F2856" s="73"/>
      <c r="G2856" s="73"/>
      <c r="H2856" s="73"/>
      <c r="I2856" s="73"/>
      <c r="J2856" s="73"/>
      <c r="K2856" s="73"/>
      <c r="L2856" s="73"/>
      <c r="M2856" s="96" t="str">
        <f t="shared" si="44"/>
        <v/>
      </c>
    </row>
    <row r="2857" spans="1:13" x14ac:dyDescent="0.35">
      <c r="A2857" s="73">
        <v>10895</v>
      </c>
      <c r="B2857" s="73"/>
      <c r="C2857" s="73"/>
      <c r="D2857" s="73"/>
      <c r="E2857" s="73"/>
      <c r="F2857" s="73"/>
      <c r="G2857" s="73"/>
      <c r="H2857" s="73"/>
      <c r="I2857" s="73"/>
      <c r="J2857" s="73"/>
      <c r="K2857" s="73"/>
      <c r="L2857" s="73"/>
      <c r="M2857" s="96" t="str">
        <f t="shared" si="44"/>
        <v/>
      </c>
    </row>
    <row r="2858" spans="1:13" x14ac:dyDescent="0.35">
      <c r="A2858" s="73">
        <v>10896</v>
      </c>
      <c r="B2858" s="73"/>
      <c r="C2858" s="73"/>
      <c r="D2858" s="73"/>
      <c r="E2858" s="73"/>
      <c r="F2858" s="73"/>
      <c r="G2858" s="73"/>
      <c r="H2858" s="73"/>
      <c r="I2858" s="73"/>
      <c r="J2858" s="73"/>
      <c r="K2858" s="73"/>
      <c r="L2858" s="73"/>
      <c r="M2858" s="96" t="str">
        <f t="shared" si="44"/>
        <v/>
      </c>
    </row>
    <row r="2859" spans="1:13" x14ac:dyDescent="0.35">
      <c r="A2859" s="73">
        <v>10897</v>
      </c>
      <c r="B2859" s="73"/>
      <c r="C2859" s="73"/>
      <c r="D2859" s="73"/>
      <c r="E2859" s="73"/>
      <c r="F2859" s="73"/>
      <c r="G2859" s="73"/>
      <c r="H2859" s="73"/>
      <c r="I2859" s="73"/>
      <c r="J2859" s="73"/>
      <c r="K2859" s="73"/>
      <c r="L2859" s="73"/>
      <c r="M2859" s="96" t="str">
        <f t="shared" si="44"/>
        <v/>
      </c>
    </row>
    <row r="2860" spans="1:13" x14ac:dyDescent="0.35">
      <c r="A2860" s="73">
        <v>10898</v>
      </c>
      <c r="B2860" s="73"/>
      <c r="C2860" s="73"/>
      <c r="D2860" s="73"/>
      <c r="E2860" s="73"/>
      <c r="F2860" s="73"/>
      <c r="G2860" s="73"/>
      <c r="H2860" s="73"/>
      <c r="I2860" s="73"/>
      <c r="J2860" s="73"/>
      <c r="K2860" s="73"/>
      <c r="L2860" s="73"/>
      <c r="M2860" s="96" t="str">
        <f t="shared" si="44"/>
        <v/>
      </c>
    </row>
    <row r="2861" spans="1:13" x14ac:dyDescent="0.35">
      <c r="A2861" s="73">
        <v>10899</v>
      </c>
      <c r="B2861" s="73"/>
      <c r="C2861" s="73"/>
      <c r="D2861" s="73"/>
      <c r="E2861" s="73"/>
      <c r="F2861" s="73"/>
      <c r="G2861" s="73"/>
      <c r="H2861" s="73"/>
      <c r="I2861" s="73"/>
      <c r="J2861" s="73"/>
      <c r="K2861" s="73"/>
      <c r="L2861" s="73"/>
      <c r="M2861" s="96" t="str">
        <f t="shared" si="44"/>
        <v/>
      </c>
    </row>
    <row r="2862" spans="1:13" x14ac:dyDescent="0.35">
      <c r="A2862" s="73">
        <v>10900</v>
      </c>
      <c r="B2862" s="73"/>
      <c r="C2862" s="73"/>
      <c r="D2862" s="73"/>
      <c r="E2862" s="73"/>
      <c r="F2862" s="73"/>
      <c r="G2862" s="73"/>
      <c r="H2862" s="73"/>
      <c r="I2862" s="73"/>
      <c r="J2862" s="73"/>
      <c r="K2862" s="73"/>
      <c r="L2862" s="73"/>
      <c r="M2862" s="96" t="str">
        <f t="shared" si="44"/>
        <v/>
      </c>
    </row>
    <row r="2863" spans="1:13" x14ac:dyDescent="0.35">
      <c r="A2863" s="73">
        <v>10901</v>
      </c>
      <c r="B2863" s="73"/>
      <c r="C2863" s="73"/>
      <c r="D2863" s="73"/>
      <c r="E2863" s="73"/>
      <c r="F2863" s="73"/>
      <c r="G2863" s="73"/>
      <c r="H2863" s="73"/>
      <c r="I2863" s="73"/>
      <c r="J2863" s="73"/>
      <c r="K2863" s="73"/>
      <c r="L2863" s="73"/>
      <c r="M2863" s="96" t="str">
        <f t="shared" si="44"/>
        <v/>
      </c>
    </row>
    <row r="2864" spans="1:13" x14ac:dyDescent="0.35">
      <c r="A2864" s="73">
        <v>10902</v>
      </c>
      <c r="B2864" s="73" t="s">
        <v>996</v>
      </c>
      <c r="C2864" s="73" t="s">
        <v>133</v>
      </c>
      <c r="D2864" s="73" t="s">
        <v>18</v>
      </c>
      <c r="E2864" s="73"/>
      <c r="F2864" s="73"/>
      <c r="G2864" s="73"/>
      <c r="H2864" s="73"/>
      <c r="I2864" s="73"/>
      <c r="J2864" s="73"/>
      <c r="K2864" s="73" t="s">
        <v>93</v>
      </c>
      <c r="L2864" s="73" t="s">
        <v>130</v>
      </c>
      <c r="M2864" s="96" t="str">
        <f t="shared" si="44"/>
        <v>x</v>
      </c>
    </row>
    <row r="2865" spans="1:13" x14ac:dyDescent="0.35">
      <c r="A2865" s="73">
        <v>10903</v>
      </c>
      <c r="B2865" s="73" t="s">
        <v>907</v>
      </c>
      <c r="C2865" s="73" t="s">
        <v>133</v>
      </c>
      <c r="D2865" s="73" t="s">
        <v>18</v>
      </c>
      <c r="E2865" s="73"/>
      <c r="F2865" s="73"/>
      <c r="G2865" s="73"/>
      <c r="H2865" s="73" t="s">
        <v>18</v>
      </c>
      <c r="I2865" s="73"/>
      <c r="J2865" s="73"/>
      <c r="K2865" s="73" t="s">
        <v>93</v>
      </c>
      <c r="L2865" s="73" t="s">
        <v>130</v>
      </c>
      <c r="M2865" s="96" t="str">
        <f t="shared" si="44"/>
        <v>x</v>
      </c>
    </row>
    <row r="2866" spans="1:13" x14ac:dyDescent="0.35">
      <c r="A2866" s="73">
        <v>10904</v>
      </c>
      <c r="B2866" s="73" t="s">
        <v>908</v>
      </c>
      <c r="C2866" s="73" t="s">
        <v>752</v>
      </c>
      <c r="D2866" s="73"/>
      <c r="E2866" s="73"/>
      <c r="F2866" s="73"/>
      <c r="G2866" s="73"/>
      <c r="H2866" s="73"/>
      <c r="I2866" s="73"/>
      <c r="J2866" s="73"/>
      <c r="K2866" s="73"/>
      <c r="L2866" s="73"/>
      <c r="M2866" s="96" t="str">
        <f t="shared" si="44"/>
        <v/>
      </c>
    </row>
    <row r="2867" spans="1:13" x14ac:dyDescent="0.35">
      <c r="A2867" s="73">
        <v>10905</v>
      </c>
      <c r="B2867" s="73" t="s">
        <v>909</v>
      </c>
      <c r="C2867" s="73" t="s">
        <v>752</v>
      </c>
      <c r="D2867" s="73"/>
      <c r="E2867" s="73"/>
      <c r="F2867" s="73"/>
      <c r="G2867" s="73"/>
      <c r="H2867" s="73"/>
      <c r="I2867" s="73"/>
      <c r="J2867" s="73"/>
      <c r="K2867" s="73"/>
      <c r="L2867" s="73"/>
      <c r="M2867" s="96" t="str">
        <f t="shared" si="44"/>
        <v/>
      </c>
    </row>
    <row r="2868" spans="1:13" x14ac:dyDescent="0.35">
      <c r="A2868" s="73">
        <v>10906</v>
      </c>
      <c r="B2868" s="73"/>
      <c r="C2868" s="73"/>
      <c r="D2868" s="73"/>
      <c r="E2868" s="73"/>
      <c r="F2868" s="73"/>
      <c r="G2868" s="73"/>
      <c r="H2868" s="73"/>
      <c r="I2868" s="73"/>
      <c r="J2868" s="73"/>
      <c r="K2868" s="73"/>
      <c r="L2868" s="73"/>
      <c r="M2868" s="96" t="str">
        <f t="shared" si="44"/>
        <v/>
      </c>
    </row>
    <row r="2869" spans="1:13" x14ac:dyDescent="0.35">
      <c r="A2869" s="73">
        <v>10907</v>
      </c>
      <c r="B2869" s="73"/>
      <c r="C2869" s="73"/>
      <c r="D2869" s="73"/>
      <c r="E2869" s="73"/>
      <c r="F2869" s="73"/>
      <c r="G2869" s="73"/>
      <c r="H2869" s="73"/>
      <c r="I2869" s="73"/>
      <c r="J2869" s="73"/>
      <c r="K2869" s="73"/>
      <c r="L2869" s="73"/>
      <c r="M2869" s="96" t="str">
        <f t="shared" si="44"/>
        <v/>
      </c>
    </row>
    <row r="2870" spans="1:13" x14ac:dyDescent="0.35">
      <c r="A2870" s="73">
        <v>10908</v>
      </c>
      <c r="B2870" s="73" t="s">
        <v>910</v>
      </c>
      <c r="C2870" s="73" t="s">
        <v>133</v>
      </c>
      <c r="D2870" s="73"/>
      <c r="E2870" s="73"/>
      <c r="F2870" s="73"/>
      <c r="G2870" s="73"/>
      <c r="H2870" s="73"/>
      <c r="I2870" s="73"/>
      <c r="J2870" s="73"/>
      <c r="K2870" s="73"/>
      <c r="L2870" s="73"/>
      <c r="M2870" s="96" t="str">
        <f t="shared" si="44"/>
        <v/>
      </c>
    </row>
    <row r="2871" spans="1:13" x14ac:dyDescent="0.35">
      <c r="A2871" s="73">
        <v>10909</v>
      </c>
      <c r="B2871" s="73"/>
      <c r="C2871" s="73"/>
      <c r="D2871" s="73"/>
      <c r="E2871" s="73"/>
      <c r="F2871" s="73"/>
      <c r="G2871" s="73"/>
      <c r="H2871" s="73"/>
      <c r="I2871" s="73"/>
      <c r="J2871" s="73"/>
      <c r="K2871" s="73"/>
      <c r="L2871" s="73"/>
      <c r="M2871" s="96" t="str">
        <f t="shared" si="44"/>
        <v/>
      </c>
    </row>
    <row r="2872" spans="1:13" x14ac:dyDescent="0.35">
      <c r="A2872" s="73">
        <v>10910</v>
      </c>
      <c r="B2872" s="73" t="s">
        <v>911</v>
      </c>
      <c r="C2872" s="73" t="s">
        <v>752</v>
      </c>
      <c r="D2872" s="73" t="s">
        <v>18</v>
      </c>
      <c r="E2872" s="73"/>
      <c r="F2872" s="73"/>
      <c r="G2872" s="73"/>
      <c r="H2872" s="73" t="s">
        <v>18</v>
      </c>
      <c r="I2872" s="73"/>
      <c r="J2872" s="73"/>
      <c r="K2872" s="73" t="s">
        <v>93</v>
      </c>
      <c r="L2872" s="73" t="s">
        <v>130</v>
      </c>
      <c r="M2872" s="96" t="str">
        <f t="shared" si="44"/>
        <v>x</v>
      </c>
    </row>
    <row r="2873" spans="1:13" x14ac:dyDescent="0.35">
      <c r="A2873" s="73">
        <v>10911</v>
      </c>
      <c r="B2873" s="73" t="s">
        <v>912</v>
      </c>
      <c r="C2873" s="73" t="s">
        <v>133</v>
      </c>
      <c r="D2873" s="73"/>
      <c r="E2873" s="73"/>
      <c r="F2873" s="73"/>
      <c r="G2873" s="73"/>
      <c r="H2873" s="73"/>
      <c r="I2873" s="73"/>
      <c r="J2873" s="73"/>
      <c r="K2873" s="73"/>
      <c r="L2873" s="73"/>
      <c r="M2873" s="96" t="str">
        <f t="shared" si="44"/>
        <v/>
      </c>
    </row>
    <row r="2874" spans="1:13" x14ac:dyDescent="0.35">
      <c r="A2874" s="73">
        <v>10912</v>
      </c>
      <c r="B2874" s="73" t="s">
        <v>913</v>
      </c>
      <c r="C2874" s="73" t="s">
        <v>133</v>
      </c>
      <c r="D2874" s="73"/>
      <c r="E2874" s="73"/>
      <c r="F2874" s="73"/>
      <c r="G2874" s="73"/>
      <c r="H2874" s="73"/>
      <c r="I2874" s="73"/>
      <c r="J2874" s="73"/>
      <c r="K2874" s="73"/>
      <c r="L2874" s="73"/>
      <c r="M2874" s="96" t="str">
        <f t="shared" si="44"/>
        <v/>
      </c>
    </row>
    <row r="2875" spans="1:13" x14ac:dyDescent="0.35">
      <c r="A2875" s="73">
        <v>10913</v>
      </c>
      <c r="B2875" s="73" t="s">
        <v>914</v>
      </c>
      <c r="C2875" s="73" t="s">
        <v>133</v>
      </c>
      <c r="D2875" s="73"/>
      <c r="E2875" s="73"/>
      <c r="F2875" s="73"/>
      <c r="G2875" s="73"/>
      <c r="H2875" s="73"/>
      <c r="I2875" s="73"/>
      <c r="J2875" s="73"/>
      <c r="K2875" s="73"/>
      <c r="L2875" s="73"/>
      <c r="M2875" s="96" t="str">
        <f t="shared" si="44"/>
        <v/>
      </c>
    </row>
    <row r="2876" spans="1:13" x14ac:dyDescent="0.35">
      <c r="A2876" s="73">
        <v>10914</v>
      </c>
      <c r="B2876" s="73"/>
      <c r="C2876" s="73"/>
      <c r="D2876" s="73"/>
      <c r="E2876" s="73"/>
      <c r="F2876" s="73"/>
      <c r="G2876" s="73"/>
      <c r="H2876" s="73"/>
      <c r="I2876" s="73"/>
      <c r="J2876" s="73"/>
      <c r="K2876" s="73"/>
      <c r="L2876" s="73"/>
      <c r="M2876" s="96" t="str">
        <f t="shared" si="44"/>
        <v/>
      </c>
    </row>
    <row r="2877" spans="1:13" x14ac:dyDescent="0.35">
      <c r="A2877" s="73">
        <v>10915</v>
      </c>
      <c r="B2877" s="73"/>
      <c r="C2877" s="73"/>
      <c r="D2877" s="73"/>
      <c r="E2877" s="73"/>
      <c r="F2877" s="73"/>
      <c r="G2877" s="73"/>
      <c r="H2877" s="73"/>
      <c r="I2877" s="73"/>
      <c r="J2877" s="73"/>
      <c r="K2877" s="73"/>
      <c r="L2877" s="73"/>
      <c r="M2877" s="96" t="str">
        <f t="shared" si="44"/>
        <v/>
      </c>
    </row>
    <row r="2878" spans="1:13" x14ac:dyDescent="0.35">
      <c r="A2878" s="73">
        <v>10916</v>
      </c>
      <c r="B2878" s="73" t="s">
        <v>915</v>
      </c>
      <c r="C2878" s="73" t="s">
        <v>752</v>
      </c>
      <c r="D2878" s="73" t="s">
        <v>18</v>
      </c>
      <c r="E2878" s="73"/>
      <c r="F2878" s="73"/>
      <c r="G2878" s="73"/>
      <c r="H2878" s="73"/>
      <c r="I2878" s="73"/>
      <c r="J2878" s="73"/>
      <c r="K2878" s="73" t="s">
        <v>93</v>
      </c>
      <c r="L2878" s="73" t="s">
        <v>130</v>
      </c>
      <c r="M2878" s="96" t="str">
        <f t="shared" si="44"/>
        <v>x</v>
      </c>
    </row>
    <row r="2879" spans="1:13" x14ac:dyDescent="0.35">
      <c r="A2879" s="73">
        <v>10917</v>
      </c>
      <c r="B2879" s="73" t="s">
        <v>945</v>
      </c>
      <c r="C2879" s="73" t="s">
        <v>133</v>
      </c>
      <c r="D2879" s="73" t="s">
        <v>18</v>
      </c>
      <c r="E2879" s="73"/>
      <c r="F2879" s="73"/>
      <c r="G2879" s="73"/>
      <c r="H2879" s="73" t="s">
        <v>18</v>
      </c>
      <c r="I2879" s="73"/>
      <c r="J2879" s="73"/>
      <c r="K2879" s="73" t="s">
        <v>92</v>
      </c>
      <c r="L2879" s="73" t="s">
        <v>137</v>
      </c>
      <c r="M2879" s="96" t="str">
        <f t="shared" si="44"/>
        <v>x</v>
      </c>
    </row>
    <row r="2880" spans="1:13" x14ac:dyDescent="0.35">
      <c r="A2880" s="73">
        <v>10918</v>
      </c>
      <c r="B2880" s="73" t="s">
        <v>946</v>
      </c>
      <c r="C2880" s="73" t="s">
        <v>752</v>
      </c>
      <c r="D2880" s="73" t="s">
        <v>18</v>
      </c>
      <c r="E2880" s="73"/>
      <c r="F2880" s="73"/>
      <c r="G2880" s="73"/>
      <c r="H2880" s="73" t="s">
        <v>18</v>
      </c>
      <c r="I2880" s="73"/>
      <c r="J2880" s="73"/>
      <c r="K2880" s="73" t="s">
        <v>92</v>
      </c>
      <c r="L2880" s="73" t="s">
        <v>137</v>
      </c>
      <c r="M2880" s="96" t="str">
        <f t="shared" si="44"/>
        <v>x</v>
      </c>
    </row>
    <row r="2881" spans="1:13" x14ac:dyDescent="0.35">
      <c r="A2881" s="73">
        <v>10919</v>
      </c>
      <c r="B2881" s="73" t="s">
        <v>937</v>
      </c>
      <c r="C2881" s="73" t="s">
        <v>133</v>
      </c>
      <c r="D2881" s="73" t="s">
        <v>18</v>
      </c>
      <c r="E2881" s="73"/>
      <c r="F2881" s="73"/>
      <c r="G2881" s="73"/>
      <c r="H2881" s="73"/>
      <c r="I2881" s="73"/>
      <c r="J2881" s="73"/>
      <c r="K2881" s="73" t="s">
        <v>78</v>
      </c>
      <c r="L2881" s="73" t="s">
        <v>132</v>
      </c>
      <c r="M2881" s="96" t="str">
        <f t="shared" si="44"/>
        <v>x</v>
      </c>
    </row>
    <row r="2882" spans="1:13" x14ac:dyDescent="0.35">
      <c r="A2882" s="73">
        <v>10920</v>
      </c>
      <c r="B2882" s="73" t="s">
        <v>938</v>
      </c>
      <c r="C2882" s="73" t="s">
        <v>752</v>
      </c>
      <c r="D2882" s="73" t="s">
        <v>18</v>
      </c>
      <c r="E2882" s="73"/>
      <c r="F2882" s="73"/>
      <c r="G2882" s="73"/>
      <c r="H2882" s="73"/>
      <c r="I2882" s="73"/>
      <c r="J2882" s="73"/>
      <c r="K2882" s="73" t="s">
        <v>78</v>
      </c>
      <c r="L2882" s="73" t="s">
        <v>132</v>
      </c>
      <c r="M2882" s="96" t="str">
        <f t="shared" ref="M2882:M2945" si="45">IF(COUNTA($D2882:$J2882)&gt;0,"x","")</f>
        <v>x</v>
      </c>
    </row>
    <row r="2883" spans="1:13" x14ac:dyDescent="0.35">
      <c r="A2883" s="73">
        <v>10921</v>
      </c>
      <c r="B2883" s="73" t="s">
        <v>922</v>
      </c>
      <c r="C2883" s="73" t="s">
        <v>133</v>
      </c>
      <c r="D2883" s="73" t="s">
        <v>18</v>
      </c>
      <c r="E2883" s="73"/>
      <c r="F2883" s="73"/>
      <c r="G2883" s="73"/>
      <c r="H2883" s="73"/>
      <c r="I2883" s="73"/>
      <c r="J2883" s="73"/>
      <c r="K2883" s="73" t="s">
        <v>96</v>
      </c>
      <c r="L2883" s="73" t="s">
        <v>132</v>
      </c>
      <c r="M2883" s="96" t="str">
        <f t="shared" si="45"/>
        <v>x</v>
      </c>
    </row>
    <row r="2884" spans="1:13" x14ac:dyDescent="0.35">
      <c r="A2884" s="73">
        <v>10922</v>
      </c>
      <c r="B2884" s="73" t="s">
        <v>939</v>
      </c>
      <c r="C2884" s="73" t="s">
        <v>133</v>
      </c>
      <c r="D2884" s="73"/>
      <c r="E2884" s="73"/>
      <c r="F2884" s="73"/>
      <c r="G2884" s="73"/>
      <c r="H2884" s="73"/>
      <c r="I2884" s="73"/>
      <c r="J2884" s="73"/>
      <c r="K2884" s="73"/>
      <c r="L2884" s="73"/>
      <c r="M2884" s="96" t="str">
        <f t="shared" si="45"/>
        <v/>
      </c>
    </row>
    <row r="2885" spans="1:13" x14ac:dyDescent="0.35">
      <c r="A2885" s="73">
        <v>10923</v>
      </c>
      <c r="B2885" s="73" t="s">
        <v>940</v>
      </c>
      <c r="C2885" s="73" t="s">
        <v>752</v>
      </c>
      <c r="D2885" s="73"/>
      <c r="E2885" s="73"/>
      <c r="F2885" s="73"/>
      <c r="G2885" s="73"/>
      <c r="H2885" s="73"/>
      <c r="I2885" s="73"/>
      <c r="J2885" s="73"/>
      <c r="K2885" s="73"/>
      <c r="L2885" s="73"/>
      <c r="M2885" s="96" t="str">
        <f t="shared" si="45"/>
        <v/>
      </c>
    </row>
    <row r="2886" spans="1:13" x14ac:dyDescent="0.35">
      <c r="A2886" s="73">
        <v>10924</v>
      </c>
      <c r="B2886" s="73"/>
      <c r="C2886" s="73"/>
      <c r="D2886" s="73"/>
      <c r="E2886" s="73"/>
      <c r="F2886" s="73"/>
      <c r="G2886" s="73"/>
      <c r="H2886" s="73"/>
      <c r="I2886" s="73"/>
      <c r="J2886" s="73"/>
      <c r="K2886" s="73"/>
      <c r="L2886" s="73"/>
      <c r="M2886" s="96" t="str">
        <f t="shared" si="45"/>
        <v/>
      </c>
    </row>
    <row r="2887" spans="1:13" x14ac:dyDescent="0.35">
      <c r="A2887" s="73">
        <v>10925</v>
      </c>
      <c r="B2887" s="73"/>
      <c r="C2887" s="73"/>
      <c r="D2887" s="73"/>
      <c r="E2887" s="73"/>
      <c r="F2887" s="73"/>
      <c r="G2887" s="73"/>
      <c r="H2887" s="73"/>
      <c r="I2887" s="73"/>
      <c r="J2887" s="73"/>
      <c r="K2887" s="73"/>
      <c r="L2887" s="73"/>
      <c r="M2887" s="96" t="str">
        <f t="shared" si="45"/>
        <v/>
      </c>
    </row>
    <row r="2888" spans="1:13" x14ac:dyDescent="0.35">
      <c r="A2888" s="73">
        <v>10926</v>
      </c>
      <c r="B2888" s="73"/>
      <c r="C2888" s="73"/>
      <c r="D2888" s="73"/>
      <c r="E2888" s="73"/>
      <c r="F2888" s="73"/>
      <c r="G2888" s="73"/>
      <c r="H2888" s="73"/>
      <c r="I2888" s="73"/>
      <c r="J2888" s="73"/>
      <c r="K2888" s="73"/>
      <c r="L2888" s="73"/>
      <c r="M2888" s="96" t="str">
        <f t="shared" si="45"/>
        <v/>
      </c>
    </row>
    <row r="2889" spans="1:13" x14ac:dyDescent="0.35">
      <c r="A2889" s="73">
        <v>10927</v>
      </c>
      <c r="B2889" s="73"/>
      <c r="C2889" s="73"/>
      <c r="D2889" s="73"/>
      <c r="E2889" s="73"/>
      <c r="F2889" s="73"/>
      <c r="G2889" s="73"/>
      <c r="H2889" s="73"/>
      <c r="I2889" s="73"/>
      <c r="J2889" s="73"/>
      <c r="K2889" s="73"/>
      <c r="L2889" s="73"/>
      <c r="M2889" s="96" t="str">
        <f t="shared" si="45"/>
        <v/>
      </c>
    </row>
    <row r="2890" spans="1:13" x14ac:dyDescent="0.35">
      <c r="A2890" s="73">
        <v>10928</v>
      </c>
      <c r="B2890" s="73"/>
      <c r="C2890" s="73"/>
      <c r="D2890" s="73"/>
      <c r="E2890" s="73"/>
      <c r="F2890" s="73"/>
      <c r="G2890" s="73"/>
      <c r="H2890" s="73"/>
      <c r="I2890" s="73"/>
      <c r="J2890" s="73"/>
      <c r="K2890" s="73"/>
      <c r="L2890" s="73"/>
      <c r="M2890" s="96" t="str">
        <f t="shared" si="45"/>
        <v/>
      </c>
    </row>
    <row r="2891" spans="1:13" x14ac:dyDescent="0.35">
      <c r="A2891" s="73">
        <v>10929</v>
      </c>
      <c r="B2891" s="73"/>
      <c r="C2891" s="73"/>
      <c r="D2891" s="73"/>
      <c r="E2891" s="73"/>
      <c r="F2891" s="73"/>
      <c r="G2891" s="73"/>
      <c r="H2891" s="73"/>
      <c r="I2891" s="73"/>
      <c r="J2891" s="73"/>
      <c r="K2891" s="73"/>
      <c r="L2891" s="73"/>
      <c r="M2891" s="96" t="str">
        <f t="shared" si="45"/>
        <v/>
      </c>
    </row>
    <row r="2892" spans="1:13" x14ac:dyDescent="0.35">
      <c r="A2892" s="73">
        <v>10930</v>
      </c>
      <c r="B2892" s="73"/>
      <c r="C2892" s="73"/>
      <c r="D2892" s="73"/>
      <c r="E2892" s="73"/>
      <c r="F2892" s="73"/>
      <c r="G2892" s="73"/>
      <c r="H2892" s="73"/>
      <c r="I2892" s="73"/>
      <c r="J2892" s="73"/>
      <c r="K2892" s="73"/>
      <c r="L2892" s="73"/>
      <c r="M2892" s="96" t="str">
        <f t="shared" si="45"/>
        <v/>
      </c>
    </row>
    <row r="2893" spans="1:13" x14ac:dyDescent="0.35">
      <c r="A2893" s="73">
        <v>10931</v>
      </c>
      <c r="B2893" s="73"/>
      <c r="C2893" s="73"/>
      <c r="D2893" s="73"/>
      <c r="E2893" s="73"/>
      <c r="F2893" s="73"/>
      <c r="G2893" s="73"/>
      <c r="H2893" s="73"/>
      <c r="I2893" s="73"/>
      <c r="J2893" s="73"/>
      <c r="K2893" s="73"/>
      <c r="L2893" s="73"/>
      <c r="M2893" s="96" t="str">
        <f t="shared" si="45"/>
        <v/>
      </c>
    </row>
    <row r="2894" spans="1:13" x14ac:dyDescent="0.35">
      <c r="A2894" s="73">
        <v>10932</v>
      </c>
      <c r="B2894" s="73"/>
      <c r="C2894" s="73"/>
      <c r="D2894" s="73"/>
      <c r="E2894" s="73"/>
      <c r="F2894" s="73"/>
      <c r="G2894" s="73"/>
      <c r="H2894" s="73"/>
      <c r="I2894" s="73"/>
      <c r="J2894" s="73"/>
      <c r="K2894" s="73"/>
      <c r="L2894" s="73"/>
      <c r="M2894" s="96" t="str">
        <f t="shared" si="45"/>
        <v/>
      </c>
    </row>
    <row r="2895" spans="1:13" x14ac:dyDescent="0.35">
      <c r="A2895" s="73">
        <v>10933</v>
      </c>
      <c r="B2895" s="73" t="s">
        <v>923</v>
      </c>
      <c r="C2895" s="73" t="s">
        <v>133</v>
      </c>
      <c r="D2895" s="73"/>
      <c r="E2895" s="73"/>
      <c r="F2895" s="73"/>
      <c r="G2895" s="73"/>
      <c r="H2895" s="73" t="s">
        <v>18</v>
      </c>
      <c r="I2895" s="73"/>
      <c r="J2895" s="73"/>
      <c r="K2895" s="73"/>
      <c r="L2895" s="73"/>
      <c r="M2895" s="96" t="str">
        <f t="shared" si="45"/>
        <v>x</v>
      </c>
    </row>
    <row r="2896" spans="1:13" x14ac:dyDescent="0.35">
      <c r="A2896" s="73">
        <v>10934</v>
      </c>
      <c r="B2896" s="73" t="s">
        <v>941</v>
      </c>
      <c r="C2896" s="73" t="s">
        <v>133</v>
      </c>
      <c r="D2896" s="73" t="s">
        <v>18</v>
      </c>
      <c r="E2896" s="73"/>
      <c r="F2896" s="73"/>
      <c r="G2896" s="73"/>
      <c r="H2896" s="73"/>
      <c r="I2896" s="73"/>
      <c r="J2896" s="73"/>
      <c r="K2896" s="73" t="s">
        <v>78</v>
      </c>
      <c r="L2896" s="73" t="s">
        <v>132</v>
      </c>
      <c r="M2896" s="96" t="str">
        <f t="shared" si="45"/>
        <v>x</v>
      </c>
    </row>
    <row r="2897" spans="1:13" x14ac:dyDescent="0.35">
      <c r="A2897" s="73">
        <v>10935</v>
      </c>
      <c r="B2897" s="73" t="s">
        <v>942</v>
      </c>
      <c r="C2897" s="73" t="s">
        <v>133</v>
      </c>
      <c r="D2897" s="73" t="s">
        <v>18</v>
      </c>
      <c r="E2897" s="73"/>
      <c r="F2897" s="73"/>
      <c r="G2897" s="73"/>
      <c r="H2897" s="73"/>
      <c r="I2897" s="73"/>
      <c r="J2897" s="73"/>
      <c r="K2897" s="73" t="s">
        <v>78</v>
      </c>
      <c r="L2897" s="73" t="s">
        <v>132</v>
      </c>
      <c r="M2897" s="96" t="str">
        <f t="shared" si="45"/>
        <v>x</v>
      </c>
    </row>
    <row r="2898" spans="1:13" x14ac:dyDescent="0.35">
      <c r="A2898" s="73">
        <v>10936</v>
      </c>
      <c r="B2898" s="73" t="s">
        <v>943</v>
      </c>
      <c r="C2898" s="73" t="s">
        <v>133</v>
      </c>
      <c r="D2898" s="73" t="s">
        <v>18</v>
      </c>
      <c r="E2898" s="73"/>
      <c r="F2898" s="73"/>
      <c r="G2898" s="73"/>
      <c r="H2898" s="73"/>
      <c r="I2898" s="73"/>
      <c r="J2898" s="73"/>
      <c r="K2898" s="73" t="s">
        <v>78</v>
      </c>
      <c r="L2898" s="73" t="s">
        <v>132</v>
      </c>
      <c r="M2898" s="96" t="str">
        <f t="shared" si="45"/>
        <v>x</v>
      </c>
    </row>
    <row r="2899" spans="1:13" x14ac:dyDescent="0.35">
      <c r="A2899" s="73">
        <v>10937</v>
      </c>
      <c r="B2899" s="73" t="s">
        <v>944</v>
      </c>
      <c r="C2899" s="73" t="s">
        <v>133</v>
      </c>
      <c r="D2899" s="73" t="s">
        <v>18</v>
      </c>
      <c r="E2899" s="73"/>
      <c r="F2899" s="73"/>
      <c r="G2899" s="73"/>
      <c r="H2899" s="73"/>
      <c r="I2899" s="73"/>
      <c r="J2899" s="73"/>
      <c r="K2899" s="73" t="s">
        <v>78</v>
      </c>
      <c r="L2899" s="73" t="s">
        <v>132</v>
      </c>
      <c r="M2899" s="96" t="str">
        <f t="shared" si="45"/>
        <v>x</v>
      </c>
    </row>
    <row r="2900" spans="1:13" x14ac:dyDescent="0.35">
      <c r="A2900" s="73">
        <v>10938</v>
      </c>
      <c r="B2900" s="73"/>
      <c r="C2900" s="73"/>
      <c r="D2900" s="73"/>
      <c r="E2900" s="73"/>
      <c r="F2900" s="73"/>
      <c r="G2900" s="73"/>
      <c r="H2900" s="73"/>
      <c r="I2900" s="73"/>
      <c r="J2900" s="73"/>
      <c r="K2900" s="73"/>
      <c r="L2900" s="73"/>
      <c r="M2900" s="96" t="str">
        <f t="shared" si="45"/>
        <v/>
      </c>
    </row>
    <row r="2901" spans="1:13" x14ac:dyDescent="0.35">
      <c r="A2901" s="73">
        <v>10939</v>
      </c>
      <c r="B2901" s="73"/>
      <c r="C2901" s="73"/>
      <c r="D2901" s="73"/>
      <c r="E2901" s="73"/>
      <c r="F2901" s="73"/>
      <c r="G2901" s="73"/>
      <c r="H2901" s="73"/>
      <c r="I2901" s="73"/>
      <c r="J2901" s="73"/>
      <c r="K2901" s="73"/>
      <c r="L2901" s="73"/>
      <c r="M2901" s="96" t="str">
        <f t="shared" si="45"/>
        <v/>
      </c>
    </row>
    <row r="2902" spans="1:13" x14ac:dyDescent="0.35">
      <c r="A2902" s="73">
        <v>10940</v>
      </c>
      <c r="B2902" s="73"/>
      <c r="C2902" s="73"/>
      <c r="D2902" s="73"/>
      <c r="E2902" s="73"/>
      <c r="F2902" s="73"/>
      <c r="G2902" s="73"/>
      <c r="H2902" s="73"/>
      <c r="I2902" s="73"/>
      <c r="J2902" s="73"/>
      <c r="K2902" s="73"/>
      <c r="L2902" s="73"/>
      <c r="M2902" s="96" t="str">
        <f t="shared" si="45"/>
        <v/>
      </c>
    </row>
    <row r="2903" spans="1:13" x14ac:dyDescent="0.35">
      <c r="A2903" s="73">
        <v>10941</v>
      </c>
      <c r="B2903" s="73"/>
      <c r="C2903" s="73"/>
      <c r="D2903" s="73"/>
      <c r="E2903" s="73"/>
      <c r="F2903" s="73"/>
      <c r="G2903" s="73"/>
      <c r="H2903" s="73"/>
      <c r="I2903" s="73"/>
      <c r="J2903" s="73"/>
      <c r="K2903" s="73"/>
      <c r="L2903" s="73"/>
      <c r="M2903" s="96" t="str">
        <f t="shared" si="45"/>
        <v/>
      </c>
    </row>
    <row r="2904" spans="1:13" x14ac:dyDescent="0.35">
      <c r="A2904" s="73">
        <v>10942</v>
      </c>
      <c r="B2904" s="73" t="s">
        <v>985</v>
      </c>
      <c r="C2904" s="73"/>
      <c r="D2904" s="73"/>
      <c r="E2904" s="73"/>
      <c r="F2904" s="73"/>
      <c r="G2904" s="73"/>
      <c r="H2904" s="73" t="s">
        <v>18</v>
      </c>
      <c r="I2904" s="73"/>
      <c r="J2904" s="73"/>
      <c r="K2904" s="73"/>
      <c r="L2904" s="73"/>
      <c r="M2904" s="96" t="str">
        <f t="shared" si="45"/>
        <v>x</v>
      </c>
    </row>
    <row r="2905" spans="1:13" x14ac:dyDescent="0.35">
      <c r="A2905" s="73">
        <v>10943</v>
      </c>
      <c r="B2905" s="73" t="s">
        <v>754</v>
      </c>
      <c r="C2905" s="73" t="s">
        <v>133</v>
      </c>
      <c r="D2905" s="73" t="s">
        <v>18</v>
      </c>
      <c r="E2905" s="73"/>
      <c r="F2905" s="73"/>
      <c r="G2905" s="73"/>
      <c r="H2905" s="73" t="s">
        <v>18</v>
      </c>
      <c r="I2905" s="73"/>
      <c r="J2905" s="73"/>
      <c r="K2905" s="73" t="s">
        <v>92</v>
      </c>
      <c r="L2905" s="73" t="s">
        <v>137</v>
      </c>
      <c r="M2905" s="96" t="str">
        <f t="shared" si="45"/>
        <v>x</v>
      </c>
    </row>
    <row r="2906" spans="1:13" x14ac:dyDescent="0.35">
      <c r="A2906" s="73">
        <v>10944</v>
      </c>
      <c r="B2906" s="73" t="s">
        <v>966</v>
      </c>
      <c r="C2906" s="73" t="s">
        <v>752</v>
      </c>
      <c r="D2906" s="73" t="s">
        <v>18</v>
      </c>
      <c r="E2906" s="73"/>
      <c r="F2906" s="73"/>
      <c r="G2906" s="73"/>
      <c r="H2906" s="73"/>
      <c r="I2906" s="73"/>
      <c r="J2906" s="73"/>
      <c r="K2906" s="73" t="s">
        <v>78</v>
      </c>
      <c r="L2906" s="73" t="s">
        <v>132</v>
      </c>
      <c r="M2906" s="96" t="str">
        <f t="shared" si="45"/>
        <v>x</v>
      </c>
    </row>
    <row r="2907" spans="1:13" x14ac:dyDescent="0.35">
      <c r="A2907" s="73">
        <v>10945</v>
      </c>
      <c r="B2907" s="73"/>
      <c r="C2907" s="73"/>
      <c r="D2907" s="73"/>
      <c r="E2907" s="73"/>
      <c r="F2907" s="73"/>
      <c r="G2907" s="73"/>
      <c r="H2907" s="73"/>
      <c r="I2907" s="73"/>
      <c r="J2907" s="73"/>
      <c r="K2907" s="73"/>
      <c r="L2907" s="73"/>
      <c r="M2907" s="96" t="str">
        <f t="shared" si="45"/>
        <v/>
      </c>
    </row>
    <row r="2908" spans="1:13" x14ac:dyDescent="0.35">
      <c r="A2908" s="73">
        <v>10946</v>
      </c>
      <c r="B2908" s="73" t="s">
        <v>924</v>
      </c>
      <c r="C2908" s="73" t="s">
        <v>752</v>
      </c>
      <c r="D2908" s="73" t="s">
        <v>18</v>
      </c>
      <c r="E2908" s="73"/>
      <c r="F2908" s="73"/>
      <c r="G2908" s="73"/>
      <c r="H2908" s="73" t="s">
        <v>18</v>
      </c>
      <c r="I2908" s="73"/>
      <c r="J2908" s="73"/>
      <c r="K2908" s="73" t="s">
        <v>96</v>
      </c>
      <c r="L2908" s="73" t="s">
        <v>132</v>
      </c>
      <c r="M2908" s="96" t="str">
        <f t="shared" si="45"/>
        <v>x</v>
      </c>
    </row>
    <row r="2909" spans="1:13" x14ac:dyDescent="0.35">
      <c r="A2909" s="73">
        <v>10947</v>
      </c>
      <c r="B2909" s="73" t="s">
        <v>925</v>
      </c>
      <c r="C2909" s="73" t="s">
        <v>752</v>
      </c>
      <c r="D2909" s="73" t="s">
        <v>18</v>
      </c>
      <c r="E2909" s="73"/>
      <c r="F2909" s="73"/>
      <c r="G2909" s="73"/>
      <c r="H2909" s="73"/>
      <c r="I2909" s="73"/>
      <c r="J2909" s="73"/>
      <c r="K2909" s="73" t="s">
        <v>96</v>
      </c>
      <c r="L2909" s="73" t="s">
        <v>132</v>
      </c>
      <c r="M2909" s="96" t="str">
        <f t="shared" si="45"/>
        <v>x</v>
      </c>
    </row>
    <row r="2910" spans="1:13" x14ac:dyDescent="0.35">
      <c r="A2910" s="73">
        <v>10948</v>
      </c>
      <c r="B2910" s="73"/>
      <c r="C2910" s="73"/>
      <c r="D2910" s="73"/>
      <c r="E2910" s="73"/>
      <c r="F2910" s="73"/>
      <c r="G2910" s="73"/>
      <c r="H2910" s="73"/>
      <c r="I2910" s="73"/>
      <c r="J2910" s="73"/>
      <c r="K2910" s="73"/>
      <c r="L2910" s="73"/>
      <c r="M2910" s="96" t="str">
        <f t="shared" si="45"/>
        <v/>
      </c>
    </row>
    <row r="2911" spans="1:13" x14ac:dyDescent="0.35">
      <c r="A2911" s="73">
        <v>10949</v>
      </c>
      <c r="B2911" s="73"/>
      <c r="C2911" s="73"/>
      <c r="D2911" s="73"/>
      <c r="E2911" s="73"/>
      <c r="F2911" s="73"/>
      <c r="G2911" s="73"/>
      <c r="H2911" s="73"/>
      <c r="I2911" s="73"/>
      <c r="J2911" s="73"/>
      <c r="K2911" s="73"/>
      <c r="L2911" s="73"/>
      <c r="M2911" s="96" t="str">
        <f t="shared" si="45"/>
        <v/>
      </c>
    </row>
    <row r="2912" spans="1:13" x14ac:dyDescent="0.35">
      <c r="A2912" s="73">
        <v>10950</v>
      </c>
      <c r="B2912" s="73"/>
      <c r="C2912" s="73"/>
      <c r="D2912" s="73"/>
      <c r="E2912" s="73"/>
      <c r="F2912" s="73"/>
      <c r="G2912" s="73"/>
      <c r="H2912" s="73"/>
      <c r="I2912" s="73"/>
      <c r="J2912" s="73"/>
      <c r="K2912" s="73"/>
      <c r="L2912" s="73"/>
      <c r="M2912" s="96" t="str">
        <f t="shared" si="45"/>
        <v/>
      </c>
    </row>
    <row r="2913" spans="1:13" x14ac:dyDescent="0.35">
      <c r="A2913" s="73">
        <v>10951</v>
      </c>
      <c r="B2913" s="73"/>
      <c r="C2913" s="73"/>
      <c r="D2913" s="73"/>
      <c r="E2913" s="73"/>
      <c r="F2913" s="73"/>
      <c r="G2913" s="73"/>
      <c r="H2913" s="73"/>
      <c r="I2913" s="73"/>
      <c r="J2913" s="73"/>
      <c r="K2913" s="73"/>
      <c r="L2913" s="73"/>
      <c r="M2913" s="96" t="str">
        <f t="shared" si="45"/>
        <v/>
      </c>
    </row>
    <row r="2914" spans="1:13" x14ac:dyDescent="0.35">
      <c r="A2914" s="73">
        <v>10952</v>
      </c>
      <c r="B2914" s="73"/>
      <c r="C2914" s="73"/>
      <c r="D2914" s="73"/>
      <c r="E2914" s="73"/>
      <c r="F2914" s="73"/>
      <c r="G2914" s="73"/>
      <c r="H2914" s="73"/>
      <c r="I2914" s="73"/>
      <c r="J2914" s="73"/>
      <c r="K2914" s="73"/>
      <c r="L2914" s="73"/>
      <c r="M2914" s="96" t="str">
        <f t="shared" si="45"/>
        <v/>
      </c>
    </row>
    <row r="2915" spans="1:13" x14ac:dyDescent="0.35">
      <c r="A2915" s="73">
        <v>10953</v>
      </c>
      <c r="B2915" s="73"/>
      <c r="C2915" s="73"/>
      <c r="D2915" s="73"/>
      <c r="E2915" s="73"/>
      <c r="F2915" s="73"/>
      <c r="G2915" s="73"/>
      <c r="H2915" s="73"/>
      <c r="I2915" s="73"/>
      <c r="J2915" s="73"/>
      <c r="K2915" s="73"/>
      <c r="L2915" s="73"/>
      <c r="M2915" s="96" t="str">
        <f t="shared" si="45"/>
        <v/>
      </c>
    </row>
    <row r="2916" spans="1:13" x14ac:dyDescent="0.35">
      <c r="A2916" s="73">
        <v>10954</v>
      </c>
      <c r="B2916" s="73"/>
      <c r="C2916" s="73"/>
      <c r="D2916" s="73"/>
      <c r="E2916" s="73"/>
      <c r="F2916" s="73"/>
      <c r="G2916" s="73"/>
      <c r="H2916" s="73"/>
      <c r="I2916" s="73"/>
      <c r="J2916" s="73"/>
      <c r="K2916" s="73"/>
      <c r="L2916" s="73"/>
      <c r="M2916" s="96" t="str">
        <f t="shared" si="45"/>
        <v/>
      </c>
    </row>
    <row r="2917" spans="1:13" x14ac:dyDescent="0.35">
      <c r="A2917" s="73">
        <v>10955</v>
      </c>
      <c r="B2917" s="73"/>
      <c r="C2917" s="73"/>
      <c r="D2917" s="73"/>
      <c r="E2917" s="73"/>
      <c r="F2917" s="73"/>
      <c r="G2917" s="73"/>
      <c r="H2917" s="73"/>
      <c r="I2917" s="73"/>
      <c r="J2917" s="73"/>
      <c r="K2917" s="73"/>
      <c r="L2917" s="73"/>
      <c r="M2917" s="96" t="str">
        <f t="shared" si="45"/>
        <v/>
      </c>
    </row>
    <row r="2918" spans="1:13" x14ac:dyDescent="0.35">
      <c r="A2918" s="73">
        <v>10956</v>
      </c>
      <c r="B2918" s="73"/>
      <c r="C2918" s="73"/>
      <c r="D2918" s="73"/>
      <c r="E2918" s="73"/>
      <c r="F2918" s="73"/>
      <c r="G2918" s="73"/>
      <c r="H2918" s="73"/>
      <c r="I2918" s="73"/>
      <c r="J2918" s="73"/>
      <c r="K2918" s="73"/>
      <c r="L2918" s="73"/>
      <c r="M2918" s="96" t="str">
        <f t="shared" si="45"/>
        <v/>
      </c>
    </row>
    <row r="2919" spans="1:13" x14ac:dyDescent="0.35">
      <c r="A2919" s="73">
        <v>10957</v>
      </c>
      <c r="B2919" s="73"/>
      <c r="C2919" s="73"/>
      <c r="D2919" s="73"/>
      <c r="E2919" s="73"/>
      <c r="F2919" s="73"/>
      <c r="G2919" s="73"/>
      <c r="H2919" s="73"/>
      <c r="I2919" s="73"/>
      <c r="J2919" s="73"/>
      <c r="K2919" s="73"/>
      <c r="L2919" s="73"/>
      <c r="M2919" s="96" t="str">
        <f t="shared" si="45"/>
        <v/>
      </c>
    </row>
    <row r="2920" spans="1:13" x14ac:dyDescent="0.35">
      <c r="A2920" s="73">
        <v>10958</v>
      </c>
      <c r="B2920" s="73"/>
      <c r="C2920" s="73"/>
      <c r="D2920" s="73"/>
      <c r="E2920" s="73"/>
      <c r="F2920" s="73"/>
      <c r="G2920" s="73"/>
      <c r="H2920" s="73"/>
      <c r="I2920" s="73"/>
      <c r="J2920" s="73"/>
      <c r="K2920" s="73"/>
      <c r="L2920" s="73"/>
      <c r="M2920" s="96" t="str">
        <f t="shared" si="45"/>
        <v/>
      </c>
    </row>
    <row r="2921" spans="1:13" x14ac:dyDescent="0.35">
      <c r="A2921" s="73">
        <v>10959</v>
      </c>
      <c r="B2921" s="73" t="s">
        <v>916</v>
      </c>
      <c r="C2921" s="73" t="s">
        <v>133</v>
      </c>
      <c r="D2921" s="73"/>
      <c r="E2921" s="73"/>
      <c r="F2921" s="73"/>
      <c r="G2921" s="73"/>
      <c r="H2921" s="73"/>
      <c r="I2921" s="73"/>
      <c r="J2921" s="73"/>
      <c r="K2921" s="73"/>
      <c r="L2921" s="73"/>
      <c r="M2921" s="96" t="str">
        <f t="shared" si="45"/>
        <v/>
      </c>
    </row>
    <row r="2922" spans="1:13" x14ac:dyDescent="0.35">
      <c r="A2922" s="73">
        <v>10960</v>
      </c>
      <c r="B2922" s="73"/>
      <c r="C2922" s="73"/>
      <c r="D2922" s="73"/>
      <c r="E2922" s="73"/>
      <c r="F2922" s="73"/>
      <c r="G2922" s="73"/>
      <c r="H2922" s="73"/>
      <c r="I2922" s="73"/>
      <c r="J2922" s="73"/>
      <c r="K2922" s="73"/>
      <c r="L2922" s="73"/>
      <c r="M2922" s="96" t="str">
        <f t="shared" si="45"/>
        <v/>
      </c>
    </row>
    <row r="2923" spans="1:13" x14ac:dyDescent="0.35">
      <c r="A2923" s="73">
        <v>10961</v>
      </c>
      <c r="B2923" s="73" t="s">
        <v>904</v>
      </c>
      <c r="C2923" s="73" t="s">
        <v>752</v>
      </c>
      <c r="D2923" s="73"/>
      <c r="E2923" s="73"/>
      <c r="F2923" s="73"/>
      <c r="G2923" s="73"/>
      <c r="H2923" s="73" t="s">
        <v>18</v>
      </c>
      <c r="I2923" s="73"/>
      <c r="J2923" s="73"/>
      <c r="K2923" s="73"/>
      <c r="L2923" s="73"/>
      <c r="M2923" s="96" t="str">
        <f t="shared" si="45"/>
        <v>x</v>
      </c>
    </row>
    <row r="2924" spans="1:13" x14ac:dyDescent="0.35">
      <c r="A2924" s="73">
        <v>10962</v>
      </c>
      <c r="B2924" s="73" t="s">
        <v>905</v>
      </c>
      <c r="C2924" s="73" t="s">
        <v>133</v>
      </c>
      <c r="D2924" s="73" t="s">
        <v>18</v>
      </c>
      <c r="E2924" s="73"/>
      <c r="F2924" s="73"/>
      <c r="G2924" s="73"/>
      <c r="H2924" s="73"/>
      <c r="I2924" s="73"/>
      <c r="J2924" s="73"/>
      <c r="K2924" s="73" t="s">
        <v>98</v>
      </c>
      <c r="L2924" s="73" t="s">
        <v>135</v>
      </c>
      <c r="M2924" s="96" t="str">
        <f t="shared" si="45"/>
        <v>x</v>
      </c>
    </row>
    <row r="2925" spans="1:13" x14ac:dyDescent="0.35">
      <c r="A2925" s="73">
        <v>10963</v>
      </c>
      <c r="B2925" s="73"/>
      <c r="C2925" s="73"/>
      <c r="D2925" s="73"/>
      <c r="E2925" s="73"/>
      <c r="F2925" s="73"/>
      <c r="G2925" s="73"/>
      <c r="H2925" s="73"/>
      <c r="I2925" s="73"/>
      <c r="J2925" s="73"/>
      <c r="K2925" s="73"/>
      <c r="L2925" s="73"/>
      <c r="M2925" s="96" t="str">
        <f t="shared" si="45"/>
        <v/>
      </c>
    </row>
    <row r="2926" spans="1:13" x14ac:dyDescent="0.35">
      <c r="A2926" s="73">
        <v>10964</v>
      </c>
      <c r="B2926" s="73" t="s">
        <v>926</v>
      </c>
      <c r="C2926" s="73" t="s">
        <v>133</v>
      </c>
      <c r="D2926" s="73" t="s">
        <v>18</v>
      </c>
      <c r="E2926" s="73"/>
      <c r="F2926" s="73"/>
      <c r="G2926" s="73"/>
      <c r="H2926" s="73" t="s">
        <v>18</v>
      </c>
      <c r="I2926" s="73" t="s">
        <v>18</v>
      </c>
      <c r="J2926" s="73"/>
      <c r="K2926" s="73" t="s">
        <v>96</v>
      </c>
      <c r="L2926" s="73" t="s">
        <v>132</v>
      </c>
      <c r="M2926" s="96" t="str">
        <f t="shared" si="45"/>
        <v>x</v>
      </c>
    </row>
    <row r="2927" spans="1:13" x14ac:dyDescent="0.35">
      <c r="A2927" s="73">
        <v>10965</v>
      </c>
      <c r="B2927" s="73" t="s">
        <v>927</v>
      </c>
      <c r="C2927" s="73" t="s">
        <v>133</v>
      </c>
      <c r="D2927" s="73"/>
      <c r="E2927" s="73"/>
      <c r="F2927" s="73"/>
      <c r="G2927" s="73"/>
      <c r="H2927" s="73" t="s">
        <v>18</v>
      </c>
      <c r="I2927" s="73"/>
      <c r="J2927" s="73"/>
      <c r="K2927" s="73"/>
      <c r="L2927" s="73"/>
      <c r="M2927" s="96" t="str">
        <f t="shared" si="45"/>
        <v>x</v>
      </c>
    </row>
    <row r="2928" spans="1:13" x14ac:dyDescent="0.35">
      <c r="A2928" s="73">
        <v>10966</v>
      </c>
      <c r="B2928" s="73" t="s">
        <v>906</v>
      </c>
      <c r="C2928" s="73" t="s">
        <v>133</v>
      </c>
      <c r="D2928" s="73" t="s">
        <v>18</v>
      </c>
      <c r="E2928" s="73" t="s">
        <v>18</v>
      </c>
      <c r="F2928" s="73"/>
      <c r="G2928" s="73"/>
      <c r="H2928" s="73" t="s">
        <v>18</v>
      </c>
      <c r="I2928" s="73"/>
      <c r="J2928" s="73"/>
      <c r="K2928" s="73" t="s">
        <v>98</v>
      </c>
      <c r="L2928" s="73" t="s">
        <v>135</v>
      </c>
      <c r="M2928" s="96" t="str">
        <f t="shared" si="45"/>
        <v>x</v>
      </c>
    </row>
    <row r="2929" spans="1:13" x14ac:dyDescent="0.35">
      <c r="A2929" s="73">
        <v>10967</v>
      </c>
      <c r="B2929" s="73" t="s">
        <v>928</v>
      </c>
      <c r="C2929" s="73" t="s">
        <v>133</v>
      </c>
      <c r="D2929" s="73" t="s">
        <v>18</v>
      </c>
      <c r="E2929" s="73"/>
      <c r="F2929" s="73"/>
      <c r="G2929" s="73"/>
      <c r="H2929" s="73" t="s">
        <v>18</v>
      </c>
      <c r="I2929" s="73"/>
      <c r="J2929" s="73"/>
      <c r="K2929" s="73" t="s">
        <v>96</v>
      </c>
      <c r="L2929" s="73" t="s">
        <v>132</v>
      </c>
      <c r="M2929" s="96" t="str">
        <f t="shared" si="45"/>
        <v>x</v>
      </c>
    </row>
    <row r="2930" spans="1:13" x14ac:dyDescent="0.35">
      <c r="A2930" s="73">
        <v>10968</v>
      </c>
      <c r="B2930" s="73" t="s">
        <v>929</v>
      </c>
      <c r="C2930" s="73" t="s">
        <v>752</v>
      </c>
      <c r="D2930" s="73" t="s">
        <v>18</v>
      </c>
      <c r="E2930" s="73"/>
      <c r="F2930" s="73"/>
      <c r="G2930" s="73"/>
      <c r="H2930" s="73"/>
      <c r="I2930" s="73"/>
      <c r="J2930" s="73"/>
      <c r="K2930" s="73" t="s">
        <v>96</v>
      </c>
      <c r="L2930" s="73" t="s">
        <v>132</v>
      </c>
      <c r="M2930" s="96" t="str">
        <f t="shared" si="45"/>
        <v>x</v>
      </c>
    </row>
    <row r="2931" spans="1:13" x14ac:dyDescent="0.35">
      <c r="A2931" s="73">
        <v>10969</v>
      </c>
      <c r="B2931" s="73" t="s">
        <v>930</v>
      </c>
      <c r="C2931" s="73" t="s">
        <v>752</v>
      </c>
      <c r="D2931" s="73" t="s">
        <v>18</v>
      </c>
      <c r="E2931" s="73"/>
      <c r="F2931" s="73"/>
      <c r="G2931" s="73"/>
      <c r="H2931" s="73"/>
      <c r="I2931" s="73"/>
      <c r="J2931" s="73"/>
      <c r="K2931" s="73" t="s">
        <v>96</v>
      </c>
      <c r="L2931" s="73" t="s">
        <v>132</v>
      </c>
      <c r="M2931" s="96" t="str">
        <f t="shared" si="45"/>
        <v>x</v>
      </c>
    </row>
    <row r="2932" spans="1:13" x14ac:dyDescent="0.35">
      <c r="A2932" s="73">
        <v>10970</v>
      </c>
      <c r="B2932" s="73" t="s">
        <v>931</v>
      </c>
      <c r="C2932" s="73" t="s">
        <v>133</v>
      </c>
      <c r="D2932" s="73" t="s">
        <v>18</v>
      </c>
      <c r="E2932" s="73"/>
      <c r="F2932" s="73"/>
      <c r="G2932" s="73"/>
      <c r="H2932" s="73" t="s">
        <v>18</v>
      </c>
      <c r="I2932" s="73"/>
      <c r="J2932" s="73"/>
      <c r="K2932" s="73" t="s">
        <v>96</v>
      </c>
      <c r="L2932" s="73" t="s">
        <v>129</v>
      </c>
      <c r="M2932" s="96" t="str">
        <f t="shared" si="45"/>
        <v>x</v>
      </c>
    </row>
    <row r="2933" spans="1:13" x14ac:dyDescent="0.35">
      <c r="A2933" s="73">
        <v>10971</v>
      </c>
      <c r="B2933" s="73"/>
      <c r="C2933" s="73"/>
      <c r="D2933" s="73"/>
      <c r="E2933" s="73"/>
      <c r="F2933" s="73"/>
      <c r="G2933" s="73"/>
      <c r="H2933" s="73"/>
      <c r="I2933" s="73"/>
      <c r="J2933" s="73"/>
      <c r="K2933" s="73"/>
      <c r="L2933" s="73"/>
      <c r="M2933" s="96" t="str">
        <f t="shared" si="45"/>
        <v/>
      </c>
    </row>
    <row r="2934" spans="1:13" x14ac:dyDescent="0.35">
      <c r="A2934" s="73">
        <v>10972</v>
      </c>
      <c r="B2934" s="73" t="s">
        <v>932</v>
      </c>
      <c r="C2934" s="73" t="s">
        <v>133</v>
      </c>
      <c r="D2934" s="73" t="s">
        <v>18</v>
      </c>
      <c r="E2934" s="73"/>
      <c r="F2934" s="73"/>
      <c r="G2934" s="73"/>
      <c r="H2934" s="73"/>
      <c r="I2934" s="73"/>
      <c r="J2934" s="73"/>
      <c r="K2934" s="73" t="s">
        <v>96</v>
      </c>
      <c r="L2934" s="73" t="s">
        <v>132</v>
      </c>
      <c r="M2934" s="96" t="str">
        <f t="shared" si="45"/>
        <v>x</v>
      </c>
    </row>
    <row r="2935" spans="1:13" x14ac:dyDescent="0.35">
      <c r="A2935" s="73">
        <v>10973</v>
      </c>
      <c r="B2935" s="73" t="s">
        <v>933</v>
      </c>
      <c r="C2935" s="73" t="s">
        <v>133</v>
      </c>
      <c r="D2935" s="73"/>
      <c r="E2935" s="73"/>
      <c r="F2935" s="73"/>
      <c r="G2935" s="73"/>
      <c r="H2935" s="73" t="s">
        <v>18</v>
      </c>
      <c r="I2935" s="73"/>
      <c r="J2935" s="73"/>
      <c r="K2935" s="73"/>
      <c r="L2935" s="73"/>
      <c r="M2935" s="96" t="str">
        <f t="shared" si="45"/>
        <v>x</v>
      </c>
    </row>
    <row r="2936" spans="1:13" x14ac:dyDescent="0.35">
      <c r="A2936" s="73">
        <v>10974</v>
      </c>
      <c r="B2936" s="73" t="s">
        <v>934</v>
      </c>
      <c r="C2936" s="73" t="s">
        <v>752</v>
      </c>
      <c r="D2936" s="73"/>
      <c r="E2936" s="73"/>
      <c r="F2936" s="73"/>
      <c r="G2936" s="73"/>
      <c r="H2936" s="73" t="s">
        <v>18</v>
      </c>
      <c r="I2936" s="73"/>
      <c r="J2936" s="73"/>
      <c r="K2936" s="73"/>
      <c r="L2936" s="73"/>
      <c r="M2936" s="96" t="str">
        <f t="shared" si="45"/>
        <v>x</v>
      </c>
    </row>
    <row r="2937" spans="1:13" x14ac:dyDescent="0.35">
      <c r="A2937" s="73">
        <v>10975</v>
      </c>
      <c r="B2937" s="73" t="s">
        <v>935</v>
      </c>
      <c r="C2937" s="73" t="s">
        <v>133</v>
      </c>
      <c r="D2937" s="73"/>
      <c r="E2937" s="73"/>
      <c r="F2937" s="73"/>
      <c r="G2937" s="73"/>
      <c r="H2937" s="73" t="s">
        <v>18</v>
      </c>
      <c r="I2937" s="73"/>
      <c r="J2937" s="73"/>
      <c r="K2937" s="73"/>
      <c r="L2937" s="73"/>
      <c r="M2937" s="96" t="str">
        <f t="shared" si="45"/>
        <v>x</v>
      </c>
    </row>
    <row r="2938" spans="1:13" x14ac:dyDescent="0.35">
      <c r="A2938" s="73">
        <v>10976</v>
      </c>
      <c r="B2938" s="73" t="s">
        <v>936</v>
      </c>
      <c r="C2938" s="73" t="s">
        <v>752</v>
      </c>
      <c r="D2938" s="73"/>
      <c r="E2938" s="73"/>
      <c r="F2938" s="73"/>
      <c r="G2938" s="73"/>
      <c r="H2938" s="73" t="s">
        <v>18</v>
      </c>
      <c r="I2938" s="73"/>
      <c r="J2938" s="73"/>
      <c r="K2938" s="73"/>
      <c r="L2938" s="73"/>
      <c r="M2938" s="96" t="str">
        <f t="shared" si="45"/>
        <v>x</v>
      </c>
    </row>
    <row r="2939" spans="1:13" x14ac:dyDescent="0.35">
      <c r="A2939" s="73">
        <v>10977</v>
      </c>
      <c r="B2939" s="73" t="s">
        <v>901</v>
      </c>
      <c r="C2939" s="73" t="s">
        <v>752</v>
      </c>
      <c r="D2939" s="73" t="s">
        <v>18</v>
      </c>
      <c r="E2939" s="73"/>
      <c r="F2939" s="73"/>
      <c r="G2939" s="73"/>
      <c r="H2939" s="73"/>
      <c r="I2939" s="73"/>
      <c r="J2939" s="73"/>
      <c r="K2939" s="73" t="s">
        <v>98</v>
      </c>
      <c r="L2939" s="73" t="s">
        <v>135</v>
      </c>
      <c r="M2939" s="96" t="str">
        <f t="shared" si="45"/>
        <v>x</v>
      </c>
    </row>
    <row r="2940" spans="1:13" x14ac:dyDescent="0.35">
      <c r="A2940" s="73">
        <v>10978</v>
      </c>
      <c r="B2940" s="73" t="s">
        <v>917</v>
      </c>
      <c r="C2940" s="73" t="s">
        <v>133</v>
      </c>
      <c r="D2940" s="73" t="s">
        <v>18</v>
      </c>
      <c r="E2940" s="73"/>
      <c r="F2940" s="73"/>
      <c r="G2940" s="73"/>
      <c r="H2940" s="73"/>
      <c r="I2940" s="73"/>
      <c r="J2940" s="73"/>
      <c r="K2940" s="73" t="s">
        <v>93</v>
      </c>
      <c r="L2940" s="73" t="s">
        <v>130</v>
      </c>
      <c r="M2940" s="96" t="str">
        <f t="shared" si="45"/>
        <v>x</v>
      </c>
    </row>
    <row r="2941" spans="1:13" x14ac:dyDescent="0.35">
      <c r="A2941" s="73">
        <v>10979</v>
      </c>
      <c r="B2941" s="73"/>
      <c r="C2941" s="73"/>
      <c r="D2941" s="73"/>
      <c r="E2941" s="73"/>
      <c r="F2941" s="73"/>
      <c r="G2941" s="73"/>
      <c r="H2941" s="73"/>
      <c r="I2941" s="73"/>
      <c r="J2941" s="73"/>
      <c r="K2941" s="73"/>
      <c r="L2941" s="73"/>
      <c r="M2941" s="96" t="str">
        <f t="shared" si="45"/>
        <v/>
      </c>
    </row>
    <row r="2942" spans="1:13" x14ac:dyDescent="0.35">
      <c r="A2942" s="73">
        <v>10980</v>
      </c>
      <c r="B2942" s="73" t="s">
        <v>947</v>
      </c>
      <c r="C2942" s="73" t="s">
        <v>133</v>
      </c>
      <c r="D2942" s="73" t="s">
        <v>18</v>
      </c>
      <c r="E2942" s="73"/>
      <c r="F2942" s="73"/>
      <c r="G2942" s="73"/>
      <c r="H2942" s="73"/>
      <c r="I2942" s="73"/>
      <c r="J2942" s="73"/>
      <c r="K2942" s="73" t="s">
        <v>92</v>
      </c>
      <c r="L2942" s="73" t="s">
        <v>137</v>
      </c>
      <c r="M2942" s="96" t="str">
        <f t="shared" si="45"/>
        <v>x</v>
      </c>
    </row>
    <row r="2943" spans="1:13" x14ac:dyDescent="0.35">
      <c r="A2943" s="73">
        <v>10981</v>
      </c>
      <c r="B2943" s="73" t="s">
        <v>918</v>
      </c>
      <c r="C2943" s="73" t="s">
        <v>133</v>
      </c>
      <c r="D2943" s="73"/>
      <c r="E2943" s="73"/>
      <c r="F2943" s="73"/>
      <c r="G2943" s="73"/>
      <c r="H2943" s="73"/>
      <c r="I2943" s="73"/>
      <c r="J2943" s="73"/>
      <c r="K2943" s="73"/>
      <c r="L2943" s="73"/>
      <c r="M2943" s="96" t="str">
        <f t="shared" si="45"/>
        <v/>
      </c>
    </row>
    <row r="2944" spans="1:13" x14ac:dyDescent="0.35">
      <c r="A2944" s="73">
        <v>10982</v>
      </c>
      <c r="B2944" s="73" t="s">
        <v>919</v>
      </c>
      <c r="C2944" s="73" t="s">
        <v>133</v>
      </c>
      <c r="D2944" s="73"/>
      <c r="E2944" s="73"/>
      <c r="F2944" s="73"/>
      <c r="G2944" s="73"/>
      <c r="H2944" s="73"/>
      <c r="I2944" s="73"/>
      <c r="J2944" s="73"/>
      <c r="K2944" s="73"/>
      <c r="L2944" s="73"/>
      <c r="M2944" s="96" t="str">
        <f t="shared" si="45"/>
        <v/>
      </c>
    </row>
    <row r="2945" spans="1:13" x14ac:dyDescent="0.35">
      <c r="A2945" s="73">
        <v>10983</v>
      </c>
      <c r="B2945" s="73" t="s">
        <v>1199</v>
      </c>
      <c r="C2945" s="73" t="s">
        <v>133</v>
      </c>
      <c r="D2945" s="73" t="s">
        <v>18</v>
      </c>
      <c r="E2945" s="73"/>
      <c r="F2945" s="73"/>
      <c r="G2945" s="73"/>
      <c r="H2945" s="73"/>
      <c r="I2945" s="73"/>
      <c r="J2945" s="73"/>
      <c r="K2945" s="73" t="s">
        <v>95</v>
      </c>
      <c r="L2945" s="73" t="s">
        <v>137</v>
      </c>
      <c r="M2945" s="96" t="str">
        <f t="shared" si="45"/>
        <v>x</v>
      </c>
    </row>
    <row r="2946" spans="1:13" x14ac:dyDescent="0.35">
      <c r="A2946" s="73">
        <v>10984</v>
      </c>
      <c r="B2946" s="73" t="s">
        <v>920</v>
      </c>
      <c r="C2946" s="73" t="s">
        <v>133</v>
      </c>
      <c r="D2946" s="73" t="s">
        <v>18</v>
      </c>
      <c r="E2946" s="73"/>
      <c r="F2946" s="73"/>
      <c r="G2946" s="73"/>
      <c r="H2946" s="73" t="s">
        <v>18</v>
      </c>
      <c r="I2946" s="73"/>
      <c r="J2946" s="73"/>
      <c r="K2946" s="73" t="s">
        <v>95</v>
      </c>
      <c r="L2946" s="73" t="s">
        <v>137</v>
      </c>
      <c r="M2946" s="96" t="str">
        <f t="shared" ref="M2946:M3009" si="46">IF(COUNTA($D2946:$J2946)&gt;0,"x","")</f>
        <v>x</v>
      </c>
    </row>
    <row r="2947" spans="1:13" x14ac:dyDescent="0.35">
      <c r="A2947" s="73">
        <v>10985</v>
      </c>
      <c r="B2947" s="73" t="s">
        <v>973</v>
      </c>
      <c r="C2947" s="73" t="s">
        <v>752</v>
      </c>
      <c r="D2947" s="73" t="s">
        <v>18</v>
      </c>
      <c r="E2947" s="73"/>
      <c r="F2947" s="73" t="s">
        <v>18</v>
      </c>
      <c r="G2947" s="73" t="s">
        <v>18</v>
      </c>
      <c r="H2947" s="73" t="s">
        <v>18</v>
      </c>
      <c r="I2947" s="73"/>
      <c r="J2947" s="73"/>
      <c r="K2947" s="73" t="s">
        <v>796</v>
      </c>
      <c r="L2947" s="73" t="s">
        <v>129</v>
      </c>
      <c r="M2947" s="96" t="str">
        <f t="shared" si="46"/>
        <v>x</v>
      </c>
    </row>
    <row r="2948" spans="1:13" x14ac:dyDescent="0.35">
      <c r="A2948" s="73">
        <v>10986</v>
      </c>
      <c r="B2948" s="73" t="s">
        <v>953</v>
      </c>
      <c r="C2948" s="73" t="s">
        <v>133</v>
      </c>
      <c r="D2948" s="73"/>
      <c r="E2948" s="73"/>
      <c r="F2948" s="73"/>
      <c r="G2948" s="73"/>
      <c r="H2948" s="73"/>
      <c r="I2948" s="73"/>
      <c r="J2948" s="73"/>
      <c r="K2948" s="73"/>
      <c r="L2948" s="73"/>
      <c r="M2948" s="96" t="str">
        <f t="shared" si="46"/>
        <v/>
      </c>
    </row>
    <row r="2949" spans="1:13" x14ac:dyDescent="0.35">
      <c r="A2949" s="73">
        <v>10987</v>
      </c>
      <c r="B2949" s="73" t="s">
        <v>954</v>
      </c>
      <c r="C2949" s="73" t="s">
        <v>133</v>
      </c>
      <c r="D2949" s="73" t="s">
        <v>18</v>
      </c>
      <c r="E2949" s="73"/>
      <c r="F2949" s="73"/>
      <c r="G2949" s="73"/>
      <c r="H2949" s="73"/>
      <c r="I2949" s="73"/>
      <c r="J2949" s="73"/>
      <c r="K2949" s="73" t="s">
        <v>97</v>
      </c>
      <c r="L2949" s="73" t="s">
        <v>132</v>
      </c>
      <c r="M2949" s="96" t="str">
        <f t="shared" si="46"/>
        <v>x</v>
      </c>
    </row>
    <row r="2950" spans="1:13" x14ac:dyDescent="0.35">
      <c r="A2950" s="73">
        <v>10988</v>
      </c>
      <c r="B2950" s="73" t="s">
        <v>955</v>
      </c>
      <c r="C2950" s="73" t="s">
        <v>752</v>
      </c>
      <c r="D2950" s="73"/>
      <c r="E2950" s="73"/>
      <c r="F2950" s="73"/>
      <c r="G2950" s="73"/>
      <c r="H2950" s="73"/>
      <c r="I2950" s="73"/>
      <c r="J2950" s="73"/>
      <c r="K2950" s="73"/>
      <c r="L2950" s="73"/>
      <c r="M2950" s="96" t="str">
        <f t="shared" si="46"/>
        <v/>
      </c>
    </row>
    <row r="2951" spans="1:13" x14ac:dyDescent="0.35">
      <c r="A2951" s="73">
        <v>10989</v>
      </c>
      <c r="B2951" s="73" t="s">
        <v>956</v>
      </c>
      <c r="C2951" s="73" t="s">
        <v>133</v>
      </c>
      <c r="D2951" s="73" t="s">
        <v>18</v>
      </c>
      <c r="E2951" s="73"/>
      <c r="F2951" s="73"/>
      <c r="G2951" s="73"/>
      <c r="H2951" s="73"/>
      <c r="I2951" s="73"/>
      <c r="J2951" s="73"/>
      <c r="K2951" s="73" t="s">
        <v>92</v>
      </c>
      <c r="L2951" s="73" t="s">
        <v>137</v>
      </c>
      <c r="M2951" s="96" t="str">
        <f t="shared" si="46"/>
        <v>x</v>
      </c>
    </row>
    <row r="2952" spans="1:13" x14ac:dyDescent="0.35">
      <c r="A2952" s="73">
        <v>10990</v>
      </c>
      <c r="B2952" s="73"/>
      <c r="C2952" s="73"/>
      <c r="D2952" s="73"/>
      <c r="E2952" s="73"/>
      <c r="F2952" s="73"/>
      <c r="G2952" s="73"/>
      <c r="H2952" s="73"/>
      <c r="I2952" s="73"/>
      <c r="J2952" s="73"/>
      <c r="K2952" s="73"/>
      <c r="L2952" s="73"/>
      <c r="M2952" s="96" t="str">
        <f t="shared" si="46"/>
        <v/>
      </c>
    </row>
    <row r="2953" spans="1:13" x14ac:dyDescent="0.35">
      <c r="A2953" s="73">
        <v>10991</v>
      </c>
      <c r="B2953" s="73"/>
      <c r="C2953" s="73"/>
      <c r="D2953" s="73"/>
      <c r="E2953" s="73"/>
      <c r="F2953" s="73"/>
      <c r="G2953" s="73"/>
      <c r="H2953" s="73"/>
      <c r="I2953" s="73"/>
      <c r="J2953" s="73"/>
      <c r="K2953" s="73"/>
      <c r="L2953" s="73"/>
      <c r="M2953" s="96" t="str">
        <f t="shared" si="46"/>
        <v/>
      </c>
    </row>
    <row r="2954" spans="1:13" x14ac:dyDescent="0.35">
      <c r="A2954" s="73">
        <v>10992</v>
      </c>
      <c r="B2954" s="73"/>
      <c r="C2954" s="73"/>
      <c r="D2954" s="73"/>
      <c r="E2954" s="73"/>
      <c r="F2954" s="73"/>
      <c r="G2954" s="73"/>
      <c r="H2954" s="73"/>
      <c r="I2954" s="73"/>
      <c r="J2954" s="73"/>
      <c r="K2954" s="73"/>
      <c r="L2954" s="73"/>
      <c r="M2954" s="96" t="str">
        <f t="shared" si="46"/>
        <v/>
      </c>
    </row>
    <row r="2955" spans="1:13" x14ac:dyDescent="0.35">
      <c r="A2955" s="73">
        <v>10993</v>
      </c>
      <c r="B2955" s="73" t="s">
        <v>957</v>
      </c>
      <c r="C2955" s="73" t="s">
        <v>133</v>
      </c>
      <c r="D2955" s="73" t="s">
        <v>18</v>
      </c>
      <c r="E2955" s="73"/>
      <c r="F2955" s="73"/>
      <c r="G2955" s="73"/>
      <c r="H2955" s="73"/>
      <c r="I2955" s="73"/>
      <c r="J2955" s="73"/>
      <c r="K2955" s="73" t="s">
        <v>98</v>
      </c>
      <c r="L2955" s="73" t="s">
        <v>135</v>
      </c>
      <c r="M2955" s="96" t="str">
        <f t="shared" si="46"/>
        <v>x</v>
      </c>
    </row>
    <row r="2956" spans="1:13" x14ac:dyDescent="0.35">
      <c r="A2956" s="73">
        <v>10994</v>
      </c>
      <c r="B2956" s="73" t="s">
        <v>958</v>
      </c>
      <c r="C2956" s="73" t="s">
        <v>133</v>
      </c>
      <c r="D2956" s="73" t="s">
        <v>18</v>
      </c>
      <c r="E2956" s="73"/>
      <c r="F2956" s="73"/>
      <c r="G2956" s="73"/>
      <c r="H2956" s="73" t="s">
        <v>18</v>
      </c>
      <c r="I2956" s="73"/>
      <c r="J2956" s="73"/>
      <c r="K2956" s="73" t="s">
        <v>92</v>
      </c>
      <c r="L2956" s="73" t="s">
        <v>137</v>
      </c>
      <c r="M2956" s="96" t="str">
        <f t="shared" si="46"/>
        <v>x</v>
      </c>
    </row>
    <row r="2957" spans="1:13" x14ac:dyDescent="0.35">
      <c r="A2957" s="73">
        <v>10995</v>
      </c>
      <c r="B2957" s="73" t="s">
        <v>948</v>
      </c>
      <c r="C2957" s="73" t="s">
        <v>752</v>
      </c>
      <c r="D2957" s="73" t="s">
        <v>18</v>
      </c>
      <c r="E2957" s="73"/>
      <c r="F2957" s="73"/>
      <c r="G2957" s="73"/>
      <c r="H2957" s="73" t="s">
        <v>18</v>
      </c>
      <c r="I2957" s="73"/>
      <c r="J2957" s="73"/>
      <c r="K2957" s="73" t="s">
        <v>73</v>
      </c>
      <c r="L2957" s="73" t="s">
        <v>129</v>
      </c>
      <c r="M2957" s="96" t="str">
        <f t="shared" si="46"/>
        <v>x</v>
      </c>
    </row>
    <row r="2958" spans="1:13" x14ac:dyDescent="0.35">
      <c r="A2958" s="73">
        <v>10996</v>
      </c>
      <c r="B2958" s="73" t="s">
        <v>959</v>
      </c>
      <c r="C2958" s="73" t="s">
        <v>752</v>
      </c>
      <c r="D2958" s="73"/>
      <c r="E2958" s="73"/>
      <c r="F2958" s="73"/>
      <c r="G2958" s="73"/>
      <c r="H2958" s="73"/>
      <c r="I2958" s="73"/>
      <c r="J2958" s="73"/>
      <c r="K2958" s="73"/>
      <c r="L2958" s="73"/>
      <c r="M2958" s="96" t="str">
        <f t="shared" si="46"/>
        <v/>
      </c>
    </row>
    <row r="2959" spans="1:13" x14ac:dyDescent="0.35">
      <c r="A2959" s="73">
        <v>10997</v>
      </c>
      <c r="B2959" s="73" t="s">
        <v>963</v>
      </c>
      <c r="C2959" s="73" t="s">
        <v>133</v>
      </c>
      <c r="D2959" s="73" t="s">
        <v>18</v>
      </c>
      <c r="E2959" s="73"/>
      <c r="F2959" s="73"/>
      <c r="G2959" s="73"/>
      <c r="H2959" s="73" t="s">
        <v>18</v>
      </c>
      <c r="I2959" s="73"/>
      <c r="J2959" s="73"/>
      <c r="K2959" s="73" t="s">
        <v>98</v>
      </c>
      <c r="L2959" s="73" t="s">
        <v>135</v>
      </c>
      <c r="M2959" s="96" t="str">
        <f t="shared" si="46"/>
        <v>x</v>
      </c>
    </row>
    <row r="2960" spans="1:13" x14ac:dyDescent="0.35">
      <c r="A2960" s="73">
        <v>10998</v>
      </c>
      <c r="B2960" s="73"/>
      <c r="C2960" s="73"/>
      <c r="D2960" s="73"/>
      <c r="E2960" s="73"/>
      <c r="F2960" s="73"/>
      <c r="G2960" s="73"/>
      <c r="H2960" s="73"/>
      <c r="I2960" s="73"/>
      <c r="J2960" s="73"/>
      <c r="K2960" s="73"/>
      <c r="L2960" s="73"/>
      <c r="M2960" s="96" t="str">
        <f t="shared" si="46"/>
        <v/>
      </c>
    </row>
    <row r="2961" spans="1:13" x14ac:dyDescent="0.35">
      <c r="A2961" s="73">
        <v>10999</v>
      </c>
      <c r="B2961" s="73"/>
      <c r="C2961" s="73"/>
      <c r="D2961" s="73"/>
      <c r="E2961" s="73"/>
      <c r="F2961" s="73"/>
      <c r="G2961" s="73"/>
      <c r="H2961" s="73"/>
      <c r="I2961" s="73"/>
      <c r="J2961" s="73"/>
      <c r="K2961" s="73"/>
      <c r="L2961" s="73"/>
      <c r="M2961" s="96" t="str">
        <f t="shared" si="46"/>
        <v/>
      </c>
    </row>
    <row r="2962" spans="1:13" x14ac:dyDescent="0.35">
      <c r="A2962" s="73">
        <v>11000</v>
      </c>
      <c r="B2962" s="73"/>
      <c r="C2962" s="73"/>
      <c r="D2962" s="73"/>
      <c r="E2962" s="73"/>
      <c r="F2962" s="73"/>
      <c r="G2962" s="73"/>
      <c r="H2962" s="73"/>
      <c r="I2962" s="73"/>
      <c r="J2962" s="73"/>
      <c r="K2962" s="73"/>
      <c r="L2962" s="73"/>
      <c r="M2962" s="96" t="str">
        <f t="shared" si="46"/>
        <v/>
      </c>
    </row>
    <row r="2963" spans="1:13" x14ac:dyDescent="0.35">
      <c r="A2963" s="73">
        <v>11001</v>
      </c>
      <c r="B2963" s="73"/>
      <c r="C2963" s="73"/>
      <c r="D2963" s="73"/>
      <c r="E2963" s="73"/>
      <c r="F2963" s="73"/>
      <c r="G2963" s="73"/>
      <c r="H2963" s="73"/>
      <c r="I2963" s="73"/>
      <c r="J2963" s="73"/>
      <c r="K2963" s="73"/>
      <c r="L2963" s="73"/>
      <c r="M2963" s="96" t="str">
        <f t="shared" si="46"/>
        <v/>
      </c>
    </row>
    <row r="2964" spans="1:13" x14ac:dyDescent="0.35">
      <c r="A2964" s="73">
        <v>11002</v>
      </c>
      <c r="B2964" s="73"/>
      <c r="C2964" s="73"/>
      <c r="D2964" s="73"/>
      <c r="E2964" s="73"/>
      <c r="F2964" s="73"/>
      <c r="G2964" s="73"/>
      <c r="H2964" s="73"/>
      <c r="I2964" s="73"/>
      <c r="J2964" s="73"/>
      <c r="K2964" s="73"/>
      <c r="L2964" s="73"/>
      <c r="M2964" s="96" t="str">
        <f t="shared" si="46"/>
        <v/>
      </c>
    </row>
    <row r="2965" spans="1:13" x14ac:dyDescent="0.35">
      <c r="A2965" s="73">
        <v>11003</v>
      </c>
      <c r="B2965" s="73"/>
      <c r="C2965" s="73"/>
      <c r="D2965" s="73"/>
      <c r="E2965" s="73"/>
      <c r="F2965" s="73"/>
      <c r="G2965" s="73"/>
      <c r="H2965" s="73"/>
      <c r="I2965" s="73"/>
      <c r="J2965" s="73"/>
      <c r="K2965" s="73"/>
      <c r="L2965" s="73"/>
      <c r="M2965" s="96" t="str">
        <f t="shared" si="46"/>
        <v/>
      </c>
    </row>
    <row r="2966" spans="1:13" x14ac:dyDescent="0.35">
      <c r="A2966" s="73">
        <v>11004</v>
      </c>
      <c r="B2966" s="73"/>
      <c r="C2966" s="73"/>
      <c r="D2966" s="73"/>
      <c r="E2966" s="73"/>
      <c r="F2966" s="73"/>
      <c r="G2966" s="73"/>
      <c r="H2966" s="73"/>
      <c r="I2966" s="73"/>
      <c r="J2966" s="73"/>
      <c r="K2966" s="73"/>
      <c r="L2966" s="73"/>
      <c r="M2966" s="96" t="str">
        <f t="shared" si="46"/>
        <v/>
      </c>
    </row>
    <row r="2967" spans="1:13" x14ac:dyDescent="0.35">
      <c r="A2967" s="73">
        <v>11005</v>
      </c>
      <c r="B2967" s="73"/>
      <c r="C2967" s="73"/>
      <c r="D2967" s="73"/>
      <c r="E2967" s="73"/>
      <c r="F2967" s="73"/>
      <c r="G2967" s="73"/>
      <c r="H2967" s="73"/>
      <c r="I2967" s="73"/>
      <c r="J2967" s="73"/>
      <c r="K2967" s="73"/>
      <c r="L2967" s="73"/>
      <c r="M2967" s="96" t="str">
        <f t="shared" si="46"/>
        <v/>
      </c>
    </row>
    <row r="2968" spans="1:13" x14ac:dyDescent="0.35">
      <c r="A2968" s="73">
        <v>11006</v>
      </c>
      <c r="B2968" s="73"/>
      <c r="C2968" s="73"/>
      <c r="D2968" s="73"/>
      <c r="E2968" s="73"/>
      <c r="F2968" s="73"/>
      <c r="G2968" s="73"/>
      <c r="H2968" s="73"/>
      <c r="I2968" s="73"/>
      <c r="J2968" s="73"/>
      <c r="K2968" s="73"/>
      <c r="L2968" s="73"/>
      <c r="M2968" s="96" t="str">
        <f t="shared" si="46"/>
        <v/>
      </c>
    </row>
    <row r="2969" spans="1:13" x14ac:dyDescent="0.35">
      <c r="A2969" s="73">
        <v>11007</v>
      </c>
      <c r="B2969" s="73"/>
      <c r="C2969" s="73"/>
      <c r="D2969" s="73"/>
      <c r="E2969" s="73"/>
      <c r="F2969" s="73"/>
      <c r="G2969" s="73"/>
      <c r="H2969" s="73"/>
      <c r="I2969" s="73"/>
      <c r="J2969" s="73"/>
      <c r="K2969" s="73"/>
      <c r="L2969" s="73"/>
      <c r="M2969" s="96" t="str">
        <f t="shared" si="46"/>
        <v/>
      </c>
    </row>
    <row r="2970" spans="1:13" x14ac:dyDescent="0.35">
      <c r="A2970" s="73">
        <v>11008</v>
      </c>
      <c r="B2970" s="73"/>
      <c r="C2970" s="73"/>
      <c r="D2970" s="73"/>
      <c r="E2970" s="73"/>
      <c r="F2970" s="73"/>
      <c r="G2970" s="73"/>
      <c r="H2970" s="73"/>
      <c r="I2970" s="73"/>
      <c r="J2970" s="73"/>
      <c r="K2970" s="73"/>
      <c r="L2970" s="73"/>
      <c r="M2970" s="96" t="str">
        <f t="shared" si="46"/>
        <v/>
      </c>
    </row>
    <row r="2971" spans="1:13" x14ac:dyDescent="0.35">
      <c r="A2971" s="73">
        <v>11009</v>
      </c>
      <c r="B2971" s="73"/>
      <c r="C2971" s="73"/>
      <c r="D2971" s="73"/>
      <c r="E2971" s="73"/>
      <c r="F2971" s="73"/>
      <c r="G2971" s="73"/>
      <c r="H2971" s="73"/>
      <c r="I2971" s="73"/>
      <c r="J2971" s="73"/>
      <c r="K2971" s="73"/>
      <c r="L2971" s="73"/>
      <c r="M2971" s="96" t="str">
        <f t="shared" si="46"/>
        <v/>
      </c>
    </row>
    <row r="2972" spans="1:13" x14ac:dyDescent="0.35">
      <c r="A2972" s="73">
        <v>11010</v>
      </c>
      <c r="B2972" s="73"/>
      <c r="C2972" s="73"/>
      <c r="D2972" s="73"/>
      <c r="E2972" s="73"/>
      <c r="F2972" s="73"/>
      <c r="G2972" s="73"/>
      <c r="H2972" s="73"/>
      <c r="I2972" s="73"/>
      <c r="J2972" s="73"/>
      <c r="K2972" s="73"/>
      <c r="L2972" s="73"/>
      <c r="M2972" s="96" t="str">
        <f t="shared" si="46"/>
        <v/>
      </c>
    </row>
    <row r="2973" spans="1:13" x14ac:dyDescent="0.35">
      <c r="A2973" s="73">
        <v>11011</v>
      </c>
      <c r="B2973" s="73"/>
      <c r="C2973" s="73"/>
      <c r="D2973" s="73"/>
      <c r="E2973" s="73"/>
      <c r="F2973" s="73"/>
      <c r="G2973" s="73"/>
      <c r="H2973" s="73"/>
      <c r="I2973" s="73"/>
      <c r="J2973" s="73"/>
      <c r="K2973" s="73"/>
      <c r="L2973" s="73"/>
      <c r="M2973" s="96" t="str">
        <f t="shared" si="46"/>
        <v/>
      </c>
    </row>
    <row r="2974" spans="1:13" x14ac:dyDescent="0.35">
      <c r="A2974" s="73">
        <v>11012</v>
      </c>
      <c r="B2974" s="73"/>
      <c r="C2974" s="73"/>
      <c r="D2974" s="73"/>
      <c r="E2974" s="73"/>
      <c r="F2974" s="73"/>
      <c r="G2974" s="73"/>
      <c r="H2974" s="73"/>
      <c r="I2974" s="73"/>
      <c r="J2974" s="73"/>
      <c r="K2974" s="73"/>
      <c r="L2974" s="73"/>
      <c r="M2974" s="96" t="str">
        <f t="shared" si="46"/>
        <v/>
      </c>
    </row>
    <row r="2975" spans="1:13" x14ac:dyDescent="0.35">
      <c r="A2975" s="73">
        <v>11013</v>
      </c>
      <c r="B2975" s="73" t="s">
        <v>968</v>
      </c>
      <c r="C2975" s="73" t="s">
        <v>752</v>
      </c>
      <c r="D2975" s="73"/>
      <c r="E2975" s="73"/>
      <c r="F2975" s="73"/>
      <c r="G2975" s="73"/>
      <c r="H2975" s="73"/>
      <c r="I2975" s="73"/>
      <c r="J2975" s="73"/>
      <c r="K2975" s="73"/>
      <c r="L2975" s="73"/>
      <c r="M2975" s="96" t="str">
        <f t="shared" si="46"/>
        <v/>
      </c>
    </row>
    <row r="2976" spans="1:13" x14ac:dyDescent="0.35">
      <c r="A2976" s="73">
        <v>11014</v>
      </c>
      <c r="B2976" s="73" t="s">
        <v>964</v>
      </c>
      <c r="C2976" s="73" t="s">
        <v>752</v>
      </c>
      <c r="D2976" s="73" t="s">
        <v>18</v>
      </c>
      <c r="E2976" s="73"/>
      <c r="F2976" s="73"/>
      <c r="G2976" s="73"/>
      <c r="H2976" s="73" t="s">
        <v>18</v>
      </c>
      <c r="I2976" s="73"/>
      <c r="J2976" s="73"/>
      <c r="K2976" s="73" t="s">
        <v>96</v>
      </c>
      <c r="L2976" s="73" t="s">
        <v>132</v>
      </c>
      <c r="M2976" s="96" t="str">
        <f t="shared" si="46"/>
        <v>x</v>
      </c>
    </row>
    <row r="2977" spans="1:13" x14ac:dyDescent="0.35">
      <c r="A2977" s="73">
        <v>11015</v>
      </c>
      <c r="B2977" s="73"/>
      <c r="C2977" s="73"/>
      <c r="D2977" s="73"/>
      <c r="E2977" s="73"/>
      <c r="F2977" s="73"/>
      <c r="G2977" s="73"/>
      <c r="H2977" s="73"/>
      <c r="I2977" s="73"/>
      <c r="J2977" s="73"/>
      <c r="K2977" s="73"/>
      <c r="L2977" s="73"/>
      <c r="M2977" s="96" t="str">
        <f t="shared" si="46"/>
        <v/>
      </c>
    </row>
    <row r="2978" spans="1:13" x14ac:dyDescent="0.35">
      <c r="A2978" s="73">
        <v>11016</v>
      </c>
      <c r="B2978" s="73" t="s">
        <v>965</v>
      </c>
      <c r="C2978" s="73" t="s">
        <v>752</v>
      </c>
      <c r="D2978" s="73"/>
      <c r="E2978" s="73"/>
      <c r="F2978" s="73"/>
      <c r="G2978" s="73"/>
      <c r="H2978" s="73" t="s">
        <v>18</v>
      </c>
      <c r="I2978" s="73"/>
      <c r="J2978" s="73"/>
      <c r="K2978" s="73"/>
      <c r="L2978" s="73"/>
      <c r="M2978" s="96" t="str">
        <f t="shared" si="46"/>
        <v>x</v>
      </c>
    </row>
    <row r="2979" spans="1:13" x14ac:dyDescent="0.35">
      <c r="A2979" s="73">
        <v>11017</v>
      </c>
      <c r="B2979" s="73" t="s">
        <v>974</v>
      </c>
      <c r="C2979" s="73" t="s">
        <v>133</v>
      </c>
      <c r="D2979" s="73" t="s">
        <v>18</v>
      </c>
      <c r="E2979" s="73"/>
      <c r="F2979" s="73"/>
      <c r="G2979" s="73"/>
      <c r="H2979" s="73" t="s">
        <v>18</v>
      </c>
      <c r="I2979" s="73"/>
      <c r="J2979" s="73"/>
      <c r="K2979" s="73" t="s">
        <v>796</v>
      </c>
      <c r="L2979" s="73" t="s">
        <v>129</v>
      </c>
      <c r="M2979" s="96" t="str">
        <f t="shared" si="46"/>
        <v>x</v>
      </c>
    </row>
    <row r="2980" spans="1:13" x14ac:dyDescent="0.35">
      <c r="A2980" s="73">
        <v>11018</v>
      </c>
      <c r="B2980" s="73" t="s">
        <v>975</v>
      </c>
      <c r="C2980" s="73" t="s">
        <v>133</v>
      </c>
      <c r="D2980" s="73"/>
      <c r="E2980" s="73"/>
      <c r="F2980" s="73"/>
      <c r="G2980" s="73"/>
      <c r="H2980" s="73" t="s">
        <v>18</v>
      </c>
      <c r="I2980" s="73"/>
      <c r="J2980" s="73"/>
      <c r="K2980" s="73"/>
      <c r="L2980" s="73"/>
      <c r="M2980" s="96" t="str">
        <f t="shared" si="46"/>
        <v>x</v>
      </c>
    </row>
    <row r="2981" spans="1:13" x14ac:dyDescent="0.35">
      <c r="A2981" s="73">
        <v>11019</v>
      </c>
      <c r="B2981" s="73" t="s">
        <v>976</v>
      </c>
      <c r="C2981" s="73" t="s">
        <v>133</v>
      </c>
      <c r="D2981" s="73" t="s">
        <v>18</v>
      </c>
      <c r="E2981" s="73"/>
      <c r="F2981" s="73"/>
      <c r="G2981" s="73"/>
      <c r="H2981" s="73" t="s">
        <v>18</v>
      </c>
      <c r="I2981" s="73"/>
      <c r="J2981" s="73"/>
      <c r="K2981" s="73" t="s">
        <v>796</v>
      </c>
      <c r="L2981" s="73" t="s">
        <v>129</v>
      </c>
      <c r="M2981" s="96" t="str">
        <f t="shared" si="46"/>
        <v>x</v>
      </c>
    </row>
    <row r="2982" spans="1:13" x14ac:dyDescent="0.35">
      <c r="A2982" s="73">
        <v>11020</v>
      </c>
      <c r="B2982" s="73" t="s">
        <v>977</v>
      </c>
      <c r="C2982" s="73" t="s">
        <v>133</v>
      </c>
      <c r="D2982" s="73"/>
      <c r="E2982" s="73"/>
      <c r="F2982" s="73"/>
      <c r="G2982" s="73"/>
      <c r="H2982" s="73" t="s">
        <v>18</v>
      </c>
      <c r="I2982" s="73"/>
      <c r="J2982" s="73"/>
      <c r="K2982" s="73"/>
      <c r="L2982" s="73"/>
      <c r="M2982" s="96" t="str">
        <f t="shared" si="46"/>
        <v>x</v>
      </c>
    </row>
    <row r="2983" spans="1:13" x14ac:dyDescent="0.35">
      <c r="A2983" s="73">
        <v>11021</v>
      </c>
      <c r="B2983" s="73" t="s">
        <v>978</v>
      </c>
      <c r="C2983" s="73" t="s">
        <v>133</v>
      </c>
      <c r="D2983" s="73" t="s">
        <v>18</v>
      </c>
      <c r="E2983" s="73"/>
      <c r="F2983" s="73"/>
      <c r="G2983" s="73"/>
      <c r="H2983" s="73" t="s">
        <v>18</v>
      </c>
      <c r="I2983" s="73"/>
      <c r="J2983" s="73"/>
      <c r="K2983" s="73" t="s">
        <v>796</v>
      </c>
      <c r="L2983" s="73" t="s">
        <v>129</v>
      </c>
      <c r="M2983" s="96" t="str">
        <f t="shared" si="46"/>
        <v>x</v>
      </c>
    </row>
    <row r="2984" spans="1:13" x14ac:dyDescent="0.35">
      <c r="A2984" s="73">
        <v>11022</v>
      </c>
      <c r="B2984" s="73" t="s">
        <v>979</v>
      </c>
      <c r="C2984" s="73" t="s">
        <v>752</v>
      </c>
      <c r="D2984" s="73" t="s">
        <v>18</v>
      </c>
      <c r="E2984" s="73"/>
      <c r="F2984" s="73"/>
      <c r="G2984" s="73"/>
      <c r="H2984" s="73"/>
      <c r="I2984" s="73"/>
      <c r="J2984" s="73"/>
      <c r="K2984" s="73" t="s">
        <v>796</v>
      </c>
      <c r="L2984" s="73" t="s">
        <v>129</v>
      </c>
      <c r="M2984" s="96" t="str">
        <f t="shared" si="46"/>
        <v>x</v>
      </c>
    </row>
    <row r="2985" spans="1:13" x14ac:dyDescent="0.35">
      <c r="A2985" s="73">
        <v>11023</v>
      </c>
      <c r="B2985" s="73" t="s">
        <v>980</v>
      </c>
      <c r="C2985" s="73" t="s">
        <v>752</v>
      </c>
      <c r="D2985" s="73" t="s">
        <v>18</v>
      </c>
      <c r="E2985" s="73"/>
      <c r="F2985" s="73"/>
      <c r="G2985" s="73"/>
      <c r="H2985" s="73" t="s">
        <v>18</v>
      </c>
      <c r="I2985" s="73"/>
      <c r="J2985" s="73"/>
      <c r="K2985" s="73" t="s">
        <v>796</v>
      </c>
      <c r="L2985" s="73" t="s">
        <v>129</v>
      </c>
      <c r="M2985" s="96" t="str">
        <f t="shared" si="46"/>
        <v>x</v>
      </c>
    </row>
    <row r="2986" spans="1:13" x14ac:dyDescent="0.35">
      <c r="A2986" s="73">
        <v>11024</v>
      </c>
      <c r="B2986" s="73" t="s">
        <v>981</v>
      </c>
      <c r="C2986" s="73" t="s">
        <v>133</v>
      </c>
      <c r="D2986" s="73"/>
      <c r="E2986" s="73"/>
      <c r="F2986" s="73"/>
      <c r="G2986" s="73"/>
      <c r="H2986" s="73" t="s">
        <v>18</v>
      </c>
      <c r="I2986" s="73"/>
      <c r="J2986" s="73"/>
      <c r="K2986" s="73"/>
      <c r="L2986" s="73"/>
      <c r="M2986" s="96" t="str">
        <f t="shared" si="46"/>
        <v>x</v>
      </c>
    </row>
    <row r="2987" spans="1:13" x14ac:dyDescent="0.35">
      <c r="A2987" s="73">
        <v>11025</v>
      </c>
      <c r="B2987" s="73" t="s">
        <v>982</v>
      </c>
      <c r="C2987" s="73" t="s">
        <v>752</v>
      </c>
      <c r="D2987" s="73" t="s">
        <v>18</v>
      </c>
      <c r="E2987" s="73"/>
      <c r="F2987" s="73"/>
      <c r="G2987" s="73"/>
      <c r="H2987" s="73" t="s">
        <v>18</v>
      </c>
      <c r="I2987" s="73"/>
      <c r="J2987" s="73"/>
      <c r="K2987" s="73" t="s">
        <v>796</v>
      </c>
      <c r="L2987" s="73" t="s">
        <v>129</v>
      </c>
      <c r="M2987" s="96" t="str">
        <f t="shared" si="46"/>
        <v>x</v>
      </c>
    </row>
    <row r="2988" spans="1:13" x14ac:dyDescent="0.35">
      <c r="A2988" s="73">
        <v>11026</v>
      </c>
      <c r="B2988" s="73"/>
      <c r="C2988" s="73"/>
      <c r="D2988" s="73"/>
      <c r="E2988" s="73"/>
      <c r="F2988" s="73"/>
      <c r="G2988" s="73"/>
      <c r="H2988" s="73"/>
      <c r="I2988" s="73"/>
      <c r="J2988" s="73"/>
      <c r="K2988" s="73"/>
      <c r="L2988" s="73"/>
      <c r="M2988" s="96" t="str">
        <f t="shared" si="46"/>
        <v/>
      </c>
    </row>
    <row r="2989" spans="1:13" x14ac:dyDescent="0.35">
      <c r="A2989" s="73">
        <v>11027</v>
      </c>
      <c r="B2989" s="73" t="s">
        <v>983</v>
      </c>
      <c r="C2989" s="73" t="s">
        <v>752</v>
      </c>
      <c r="D2989" s="73" t="s">
        <v>18</v>
      </c>
      <c r="E2989" s="73"/>
      <c r="F2989" s="73"/>
      <c r="G2989" s="73"/>
      <c r="H2989" s="73"/>
      <c r="I2989" s="73"/>
      <c r="J2989" s="73"/>
      <c r="K2989" s="73" t="s">
        <v>796</v>
      </c>
      <c r="L2989" s="73" t="s">
        <v>129</v>
      </c>
      <c r="M2989" s="96" t="str">
        <f t="shared" si="46"/>
        <v>x</v>
      </c>
    </row>
    <row r="2990" spans="1:13" x14ac:dyDescent="0.35">
      <c r="A2990" s="73">
        <v>11028</v>
      </c>
      <c r="B2990" s="73"/>
      <c r="C2990" s="73"/>
      <c r="D2990" s="73"/>
      <c r="E2990" s="73"/>
      <c r="F2990" s="73"/>
      <c r="G2990" s="73"/>
      <c r="H2990" s="73"/>
      <c r="I2990" s="73"/>
      <c r="J2990" s="73"/>
      <c r="K2990" s="73"/>
      <c r="L2990" s="73"/>
      <c r="M2990" s="96" t="str">
        <f t="shared" si="46"/>
        <v/>
      </c>
    </row>
    <row r="2991" spans="1:13" x14ac:dyDescent="0.35">
      <c r="A2991" s="73">
        <v>11029</v>
      </c>
      <c r="B2991" s="73" t="s">
        <v>984</v>
      </c>
      <c r="C2991" s="73" t="s">
        <v>752</v>
      </c>
      <c r="D2991" s="73" t="s">
        <v>18</v>
      </c>
      <c r="E2991" s="73"/>
      <c r="F2991" s="73"/>
      <c r="G2991" s="73"/>
      <c r="H2991" s="73"/>
      <c r="I2991" s="73"/>
      <c r="J2991" s="73"/>
      <c r="K2991" s="73" t="s">
        <v>796</v>
      </c>
      <c r="L2991" s="73" t="s">
        <v>129</v>
      </c>
      <c r="M2991" s="96" t="str">
        <f t="shared" si="46"/>
        <v>x</v>
      </c>
    </row>
    <row r="2992" spans="1:13" x14ac:dyDescent="0.35">
      <c r="A2992" s="73">
        <v>11030</v>
      </c>
      <c r="B2992" s="73" t="s">
        <v>987</v>
      </c>
      <c r="C2992" s="73" t="s">
        <v>752</v>
      </c>
      <c r="D2992" s="73" t="s">
        <v>18</v>
      </c>
      <c r="E2992" s="73"/>
      <c r="F2992" s="73"/>
      <c r="G2992" s="73"/>
      <c r="H2992" s="73"/>
      <c r="I2992" s="73"/>
      <c r="J2992" s="73"/>
      <c r="K2992" s="73" t="s">
        <v>93</v>
      </c>
      <c r="L2992" s="73" t="s">
        <v>130</v>
      </c>
      <c r="M2992" s="96" t="str">
        <f t="shared" si="46"/>
        <v>x</v>
      </c>
    </row>
    <row r="2993" spans="1:13" x14ac:dyDescent="0.35">
      <c r="A2993" s="73">
        <v>11031</v>
      </c>
      <c r="B2993" s="73" t="s">
        <v>988</v>
      </c>
      <c r="C2993" s="73" t="s">
        <v>752</v>
      </c>
      <c r="D2993" s="73"/>
      <c r="E2993" s="73"/>
      <c r="F2993" s="73"/>
      <c r="G2993" s="73"/>
      <c r="H2993" s="73"/>
      <c r="I2993" s="73"/>
      <c r="J2993" s="73"/>
      <c r="K2993" s="73"/>
      <c r="L2993" s="73"/>
      <c r="M2993" s="96" t="str">
        <f t="shared" si="46"/>
        <v/>
      </c>
    </row>
    <row r="2994" spans="1:13" x14ac:dyDescent="0.35">
      <c r="A2994" s="73">
        <v>11032</v>
      </c>
      <c r="B2994" s="73" t="s">
        <v>989</v>
      </c>
      <c r="C2994" s="73" t="s">
        <v>752</v>
      </c>
      <c r="D2994" s="73" t="s">
        <v>18</v>
      </c>
      <c r="E2994" s="73"/>
      <c r="F2994" s="73"/>
      <c r="G2994" s="73"/>
      <c r="H2994" s="73"/>
      <c r="I2994" s="73"/>
      <c r="J2994" s="73"/>
      <c r="K2994" s="73" t="s">
        <v>78</v>
      </c>
      <c r="L2994" s="73" t="s">
        <v>132</v>
      </c>
      <c r="M2994" s="96" t="str">
        <f t="shared" si="46"/>
        <v>x</v>
      </c>
    </row>
    <row r="2995" spans="1:13" x14ac:dyDescent="0.35">
      <c r="A2995" s="73">
        <v>11033</v>
      </c>
      <c r="B2995" s="73" t="s">
        <v>990</v>
      </c>
      <c r="C2995" s="73" t="s">
        <v>133</v>
      </c>
      <c r="D2995" s="73" t="s">
        <v>18</v>
      </c>
      <c r="E2995" s="73"/>
      <c r="F2995" s="73"/>
      <c r="G2995" s="73"/>
      <c r="H2995" s="73"/>
      <c r="I2995" s="73"/>
      <c r="J2995" s="73"/>
      <c r="K2995" s="73" t="s">
        <v>78</v>
      </c>
      <c r="L2995" s="73" t="s">
        <v>132</v>
      </c>
      <c r="M2995" s="96" t="str">
        <f t="shared" si="46"/>
        <v>x</v>
      </c>
    </row>
    <row r="2996" spans="1:13" x14ac:dyDescent="0.35">
      <c r="A2996" s="73">
        <v>11034</v>
      </c>
      <c r="B2996" s="73" t="s">
        <v>991</v>
      </c>
      <c r="C2996" s="73" t="s">
        <v>133</v>
      </c>
      <c r="D2996" s="73" t="s">
        <v>18</v>
      </c>
      <c r="E2996" s="73"/>
      <c r="F2996" s="73"/>
      <c r="G2996" s="73"/>
      <c r="H2996" s="73"/>
      <c r="I2996" s="73"/>
      <c r="J2996" s="73"/>
      <c r="K2996" s="73" t="s">
        <v>78</v>
      </c>
      <c r="L2996" s="73" t="s">
        <v>132</v>
      </c>
      <c r="M2996" s="96" t="str">
        <f t="shared" si="46"/>
        <v>x</v>
      </c>
    </row>
    <row r="2997" spans="1:13" x14ac:dyDescent="0.35">
      <c r="A2997" s="73">
        <v>11035</v>
      </c>
      <c r="B2997" s="73" t="s">
        <v>992</v>
      </c>
      <c r="C2997" s="73" t="s">
        <v>133</v>
      </c>
      <c r="D2997" s="73"/>
      <c r="E2997" s="73"/>
      <c r="F2997" s="73"/>
      <c r="G2997" s="73"/>
      <c r="H2997" s="73"/>
      <c r="I2997" s="73"/>
      <c r="J2997" s="73"/>
      <c r="K2997" s="73"/>
      <c r="L2997" s="73"/>
      <c r="M2997" s="96" t="str">
        <f t="shared" si="46"/>
        <v/>
      </c>
    </row>
    <row r="2998" spans="1:13" x14ac:dyDescent="0.35">
      <c r="A2998" s="73">
        <v>11036</v>
      </c>
      <c r="B2998" s="73" t="s">
        <v>986</v>
      </c>
      <c r="C2998" s="73" t="s">
        <v>133</v>
      </c>
      <c r="D2998" s="73" t="s">
        <v>18</v>
      </c>
      <c r="E2998" s="73"/>
      <c r="F2998" s="73"/>
      <c r="G2998" s="73"/>
      <c r="H2998" s="73" t="s">
        <v>18</v>
      </c>
      <c r="I2998" s="73"/>
      <c r="J2998" s="73"/>
      <c r="K2998" s="73" t="s">
        <v>98</v>
      </c>
      <c r="L2998" s="73" t="s">
        <v>135</v>
      </c>
      <c r="M2998" s="96" t="str">
        <f t="shared" si="46"/>
        <v>x</v>
      </c>
    </row>
    <row r="2999" spans="1:13" x14ac:dyDescent="0.35">
      <c r="A2999" s="73">
        <v>11037</v>
      </c>
      <c r="B2999" s="73" t="s">
        <v>994</v>
      </c>
      <c r="C2999" s="73" t="s">
        <v>133</v>
      </c>
      <c r="D2999" s="73"/>
      <c r="E2999" s="73"/>
      <c r="F2999" s="73"/>
      <c r="G2999" s="73" t="s">
        <v>18</v>
      </c>
      <c r="H2999" s="73" t="s">
        <v>18</v>
      </c>
      <c r="I2999" s="73"/>
      <c r="J2999" s="73"/>
      <c r="K2999" s="73" t="s">
        <v>796</v>
      </c>
      <c r="L2999" s="73"/>
      <c r="M2999" s="96" t="str">
        <f t="shared" si="46"/>
        <v>x</v>
      </c>
    </row>
    <row r="3000" spans="1:13" x14ac:dyDescent="0.35">
      <c r="A3000" s="73">
        <v>11038</v>
      </c>
      <c r="B3000" s="73" t="s">
        <v>995</v>
      </c>
      <c r="C3000" s="73" t="s">
        <v>752</v>
      </c>
      <c r="D3000" s="73"/>
      <c r="E3000" s="73"/>
      <c r="F3000" s="73"/>
      <c r="G3000" s="73"/>
      <c r="H3000" s="73"/>
      <c r="I3000" s="73"/>
      <c r="J3000" s="73"/>
      <c r="K3000" s="73"/>
      <c r="L3000" s="73"/>
      <c r="M3000" s="96" t="str">
        <f t="shared" si="46"/>
        <v/>
      </c>
    </row>
    <row r="3001" spans="1:13" x14ac:dyDescent="0.35">
      <c r="A3001" s="73">
        <v>11039</v>
      </c>
      <c r="B3001" s="73" t="s">
        <v>997</v>
      </c>
      <c r="C3001" s="73" t="s">
        <v>133</v>
      </c>
      <c r="D3001" s="73" t="s">
        <v>18</v>
      </c>
      <c r="E3001" s="73"/>
      <c r="F3001" s="73"/>
      <c r="G3001" s="73" t="s">
        <v>18</v>
      </c>
      <c r="H3001" s="73"/>
      <c r="I3001" s="73"/>
      <c r="J3001" s="73"/>
      <c r="K3001" s="73" t="s">
        <v>796</v>
      </c>
      <c r="L3001" s="73" t="s">
        <v>129</v>
      </c>
      <c r="M3001" s="96" t="str">
        <f t="shared" si="46"/>
        <v>x</v>
      </c>
    </row>
    <row r="3002" spans="1:13" x14ac:dyDescent="0.35">
      <c r="A3002" s="73">
        <v>11040</v>
      </c>
      <c r="B3002" s="73" t="s">
        <v>998</v>
      </c>
      <c r="C3002" s="73" t="s">
        <v>752</v>
      </c>
      <c r="D3002" s="73" t="s">
        <v>18</v>
      </c>
      <c r="E3002" s="73"/>
      <c r="F3002" s="73"/>
      <c r="G3002" s="73"/>
      <c r="H3002" s="73"/>
      <c r="I3002" s="73"/>
      <c r="J3002" s="73"/>
      <c r="K3002" s="73" t="s">
        <v>78</v>
      </c>
      <c r="L3002" s="73" t="s">
        <v>132</v>
      </c>
      <c r="M3002" s="96" t="str">
        <f t="shared" si="46"/>
        <v>x</v>
      </c>
    </row>
    <row r="3003" spans="1:13" x14ac:dyDescent="0.35">
      <c r="A3003" s="73">
        <v>11041</v>
      </c>
      <c r="B3003" s="73" t="s">
        <v>1000</v>
      </c>
      <c r="C3003" s="73" t="s">
        <v>752</v>
      </c>
      <c r="D3003" s="73" t="s">
        <v>18</v>
      </c>
      <c r="E3003" s="73"/>
      <c r="F3003" s="73"/>
      <c r="G3003" s="73"/>
      <c r="H3003" s="73"/>
      <c r="I3003" s="73"/>
      <c r="J3003" s="73"/>
      <c r="K3003" s="73" t="s">
        <v>78</v>
      </c>
      <c r="L3003" s="73" t="s">
        <v>132</v>
      </c>
      <c r="M3003" s="96" t="str">
        <f t="shared" si="46"/>
        <v>x</v>
      </c>
    </row>
    <row r="3004" spans="1:13" x14ac:dyDescent="0.35">
      <c r="A3004" s="73">
        <v>11042</v>
      </c>
      <c r="B3004" s="73" t="s">
        <v>999</v>
      </c>
      <c r="C3004" s="73" t="s">
        <v>752</v>
      </c>
      <c r="D3004" s="73" t="s">
        <v>18</v>
      </c>
      <c r="E3004" s="73"/>
      <c r="F3004" s="73"/>
      <c r="G3004" s="73"/>
      <c r="H3004" s="73"/>
      <c r="I3004" s="73"/>
      <c r="J3004" s="73"/>
      <c r="K3004" s="73" t="s">
        <v>1039</v>
      </c>
      <c r="L3004" s="73" t="s">
        <v>132</v>
      </c>
      <c r="M3004" s="96" t="str">
        <f t="shared" si="46"/>
        <v>x</v>
      </c>
    </row>
    <row r="3005" spans="1:13" x14ac:dyDescent="0.35">
      <c r="A3005" s="73">
        <v>11043</v>
      </c>
      <c r="B3005" s="73" t="s">
        <v>1001</v>
      </c>
      <c r="C3005" s="73" t="s">
        <v>133</v>
      </c>
      <c r="D3005" s="73"/>
      <c r="E3005" s="73"/>
      <c r="F3005" s="73"/>
      <c r="G3005" s="73"/>
      <c r="H3005" s="73"/>
      <c r="I3005" s="73"/>
      <c r="J3005" s="73"/>
      <c r="K3005" s="73"/>
      <c r="L3005" s="73"/>
      <c r="M3005" s="96" t="str">
        <f t="shared" si="46"/>
        <v/>
      </c>
    </row>
    <row r="3006" spans="1:13" x14ac:dyDescent="0.35">
      <c r="A3006" s="73">
        <v>11044</v>
      </c>
      <c r="B3006" s="73" t="s">
        <v>1002</v>
      </c>
      <c r="C3006" s="73" t="s">
        <v>752</v>
      </c>
      <c r="D3006" s="73"/>
      <c r="E3006" s="73"/>
      <c r="F3006" s="73"/>
      <c r="G3006" s="73"/>
      <c r="H3006" s="73"/>
      <c r="I3006" s="73"/>
      <c r="J3006" s="73"/>
      <c r="K3006" s="73"/>
      <c r="L3006" s="73"/>
      <c r="M3006" s="96" t="str">
        <f t="shared" si="46"/>
        <v/>
      </c>
    </row>
    <row r="3007" spans="1:13" x14ac:dyDescent="0.35">
      <c r="A3007" s="73">
        <v>11045</v>
      </c>
      <c r="B3007" s="73" t="s">
        <v>1003</v>
      </c>
      <c r="C3007" s="73" t="s">
        <v>133</v>
      </c>
      <c r="D3007" s="73"/>
      <c r="E3007" s="73"/>
      <c r="F3007" s="73"/>
      <c r="G3007" s="73"/>
      <c r="H3007" s="73"/>
      <c r="I3007" s="73"/>
      <c r="J3007" s="73"/>
      <c r="K3007" s="73"/>
      <c r="L3007" s="73"/>
      <c r="M3007" s="96" t="str">
        <f t="shared" si="46"/>
        <v/>
      </c>
    </row>
    <row r="3008" spans="1:13" x14ac:dyDescent="0.35">
      <c r="A3008" s="73">
        <v>11046</v>
      </c>
      <c r="B3008" s="73" t="s">
        <v>1004</v>
      </c>
      <c r="C3008" s="73" t="s">
        <v>133</v>
      </c>
      <c r="D3008" s="73"/>
      <c r="E3008" s="73"/>
      <c r="F3008" s="73"/>
      <c r="G3008" s="73"/>
      <c r="H3008" s="73" t="s">
        <v>18</v>
      </c>
      <c r="I3008" s="73"/>
      <c r="J3008" s="73"/>
      <c r="K3008" s="73"/>
      <c r="L3008" s="73"/>
      <c r="M3008" s="96" t="str">
        <f t="shared" si="46"/>
        <v>x</v>
      </c>
    </row>
    <row r="3009" spans="1:13" x14ac:dyDescent="0.35">
      <c r="A3009" s="73">
        <v>11047</v>
      </c>
      <c r="B3009" s="73" t="s">
        <v>1006</v>
      </c>
      <c r="C3009" s="73" t="s">
        <v>133</v>
      </c>
      <c r="D3009" s="73"/>
      <c r="E3009" s="73"/>
      <c r="F3009" s="73"/>
      <c r="G3009" s="73"/>
      <c r="H3009" s="73"/>
      <c r="I3009" s="73"/>
      <c r="J3009" s="73"/>
      <c r="K3009" s="73"/>
      <c r="L3009" s="73"/>
      <c r="M3009" s="96" t="str">
        <f t="shared" si="46"/>
        <v/>
      </c>
    </row>
    <row r="3010" spans="1:13" x14ac:dyDescent="0.35">
      <c r="A3010" s="73">
        <v>11048</v>
      </c>
      <c r="B3010" s="73" t="s">
        <v>1007</v>
      </c>
      <c r="C3010" s="73" t="s">
        <v>133</v>
      </c>
      <c r="D3010" s="73"/>
      <c r="E3010" s="73"/>
      <c r="F3010" s="73"/>
      <c r="G3010" s="73"/>
      <c r="H3010" s="73"/>
      <c r="I3010" s="73"/>
      <c r="J3010" s="73"/>
      <c r="K3010" s="73"/>
      <c r="L3010" s="73"/>
      <c r="M3010" s="96" t="str">
        <f t="shared" ref="M3010:M3062" si="47">IF(COUNTA($D3010:$J3010)&gt;0,"x","")</f>
        <v/>
      </c>
    </row>
    <row r="3011" spans="1:13" x14ac:dyDescent="0.35">
      <c r="A3011" s="73">
        <v>11049</v>
      </c>
      <c r="B3011" s="73" t="s">
        <v>1008</v>
      </c>
      <c r="C3011" s="73" t="s">
        <v>133</v>
      </c>
      <c r="D3011" s="73"/>
      <c r="E3011" s="73"/>
      <c r="F3011" s="73"/>
      <c r="G3011" s="73"/>
      <c r="H3011" s="73" t="s">
        <v>18</v>
      </c>
      <c r="I3011" s="73"/>
      <c r="J3011" s="73"/>
      <c r="K3011" s="73"/>
      <c r="L3011" s="73"/>
      <c r="M3011" s="96" t="str">
        <f t="shared" si="47"/>
        <v>x</v>
      </c>
    </row>
    <row r="3012" spans="1:13" x14ac:dyDescent="0.35">
      <c r="A3012" s="73">
        <v>11050</v>
      </c>
      <c r="B3012" s="73" t="s">
        <v>1005</v>
      </c>
      <c r="C3012" s="73" t="s">
        <v>133</v>
      </c>
      <c r="D3012" s="73"/>
      <c r="E3012" s="73"/>
      <c r="F3012" s="73"/>
      <c r="G3012" s="73"/>
      <c r="H3012" s="73"/>
      <c r="I3012" s="73"/>
      <c r="J3012" s="73"/>
      <c r="K3012" s="73"/>
      <c r="L3012" s="73"/>
      <c r="M3012" s="96" t="str">
        <f t="shared" si="47"/>
        <v/>
      </c>
    </row>
    <row r="3013" spans="1:13" x14ac:dyDescent="0.35">
      <c r="A3013" s="73">
        <v>11051</v>
      </c>
      <c r="B3013" s="73" t="s">
        <v>1009</v>
      </c>
      <c r="C3013" s="73" t="s">
        <v>133</v>
      </c>
      <c r="D3013" s="73" t="s">
        <v>18</v>
      </c>
      <c r="E3013" s="73"/>
      <c r="F3013" s="73"/>
      <c r="G3013" s="73"/>
      <c r="H3013" s="73"/>
      <c r="I3013" s="73"/>
      <c r="J3013" s="73"/>
      <c r="K3013" s="73" t="s">
        <v>796</v>
      </c>
      <c r="L3013" s="73" t="s">
        <v>129</v>
      </c>
      <c r="M3013" s="96" t="str">
        <f t="shared" si="47"/>
        <v>x</v>
      </c>
    </row>
    <row r="3014" spans="1:13" x14ac:dyDescent="0.35">
      <c r="A3014" s="73">
        <v>11052</v>
      </c>
      <c r="B3014" s="73" t="s">
        <v>1010</v>
      </c>
      <c r="C3014" s="73" t="s">
        <v>752</v>
      </c>
      <c r="D3014" s="73" t="s">
        <v>18</v>
      </c>
      <c r="E3014" s="73"/>
      <c r="F3014" s="73"/>
      <c r="G3014" s="73"/>
      <c r="H3014" s="73"/>
      <c r="I3014" s="73"/>
      <c r="J3014" s="73"/>
      <c r="K3014" s="73" t="s">
        <v>796</v>
      </c>
      <c r="L3014" s="73" t="s">
        <v>129</v>
      </c>
      <c r="M3014" s="96" t="str">
        <f t="shared" si="47"/>
        <v>x</v>
      </c>
    </row>
    <row r="3015" spans="1:13" x14ac:dyDescent="0.35">
      <c r="A3015" s="73">
        <v>11053</v>
      </c>
      <c r="B3015" s="73" t="s">
        <v>1011</v>
      </c>
      <c r="C3015" s="73" t="s">
        <v>133</v>
      </c>
      <c r="D3015" s="73"/>
      <c r="E3015" s="73"/>
      <c r="F3015" s="73"/>
      <c r="G3015" s="73"/>
      <c r="H3015" s="73"/>
      <c r="I3015" s="73"/>
      <c r="J3015" s="73"/>
      <c r="K3015" s="73"/>
      <c r="L3015" s="73"/>
      <c r="M3015" s="96" t="str">
        <f t="shared" si="47"/>
        <v/>
      </c>
    </row>
    <row r="3016" spans="1:13" x14ac:dyDescent="0.35">
      <c r="A3016" s="73">
        <v>11054</v>
      </c>
      <c r="B3016" s="73" t="s">
        <v>1014</v>
      </c>
      <c r="C3016" s="73" t="s">
        <v>752</v>
      </c>
      <c r="D3016" s="73" t="s">
        <v>18</v>
      </c>
      <c r="E3016" s="73"/>
      <c r="F3016" s="73"/>
      <c r="G3016" s="73"/>
      <c r="H3016" s="73"/>
      <c r="I3016" s="73"/>
      <c r="J3016" s="73"/>
      <c r="K3016" s="73" t="s">
        <v>78</v>
      </c>
      <c r="L3016" s="73" t="s">
        <v>132</v>
      </c>
      <c r="M3016" s="96" t="str">
        <f t="shared" si="47"/>
        <v>x</v>
      </c>
    </row>
    <row r="3017" spans="1:13" x14ac:dyDescent="0.35">
      <c r="A3017" s="73">
        <v>11055</v>
      </c>
      <c r="B3017" s="73" t="s">
        <v>1015</v>
      </c>
      <c r="C3017" s="73" t="s">
        <v>133</v>
      </c>
      <c r="D3017" s="73"/>
      <c r="E3017" s="73"/>
      <c r="F3017" s="73"/>
      <c r="G3017" s="73"/>
      <c r="H3017" s="73"/>
      <c r="I3017" s="73"/>
      <c r="J3017" s="73"/>
      <c r="K3017" s="73"/>
      <c r="L3017" s="73"/>
      <c r="M3017" s="96" t="str">
        <f t="shared" si="47"/>
        <v/>
      </c>
    </row>
    <row r="3018" spans="1:13" x14ac:dyDescent="0.35">
      <c r="A3018" s="73">
        <v>11056</v>
      </c>
      <c r="B3018" s="73" t="s">
        <v>1024</v>
      </c>
      <c r="C3018" s="73" t="s">
        <v>752</v>
      </c>
      <c r="D3018" s="73"/>
      <c r="E3018" s="73"/>
      <c r="F3018" s="73"/>
      <c r="G3018" s="73"/>
      <c r="H3018" s="73"/>
      <c r="I3018" s="73"/>
      <c r="J3018" s="73"/>
      <c r="K3018" s="73"/>
      <c r="L3018" s="73"/>
      <c r="M3018" s="96" t="str">
        <f t="shared" si="47"/>
        <v/>
      </c>
    </row>
    <row r="3019" spans="1:13" x14ac:dyDescent="0.35">
      <c r="A3019" s="73">
        <v>11057</v>
      </c>
      <c r="B3019" s="73" t="s">
        <v>1023</v>
      </c>
      <c r="C3019" s="73" t="s">
        <v>752</v>
      </c>
      <c r="D3019" s="73"/>
      <c r="E3019" s="73"/>
      <c r="F3019" s="73"/>
      <c r="G3019" s="73"/>
      <c r="H3019" s="73"/>
      <c r="I3019" s="73"/>
      <c r="J3019" s="73"/>
      <c r="K3019" s="73"/>
      <c r="L3019" s="73"/>
      <c r="M3019" s="96" t="str">
        <f t="shared" si="47"/>
        <v/>
      </c>
    </row>
    <row r="3020" spans="1:13" x14ac:dyDescent="0.35">
      <c r="A3020" s="73">
        <v>11058</v>
      </c>
      <c r="B3020" s="73" t="s">
        <v>1022</v>
      </c>
      <c r="C3020" s="73" t="s">
        <v>133</v>
      </c>
      <c r="D3020" s="73"/>
      <c r="E3020" s="73"/>
      <c r="F3020" s="73"/>
      <c r="G3020" s="73"/>
      <c r="H3020" s="73" t="s">
        <v>18</v>
      </c>
      <c r="I3020" s="73"/>
      <c r="J3020" s="73"/>
      <c r="K3020" s="73"/>
      <c r="L3020" s="73"/>
      <c r="M3020" s="96" t="str">
        <f t="shared" si="47"/>
        <v>x</v>
      </c>
    </row>
    <row r="3021" spans="1:13" x14ac:dyDescent="0.35">
      <c r="A3021" s="73">
        <v>11059</v>
      </c>
      <c r="B3021" s="73" t="s">
        <v>1025</v>
      </c>
      <c r="C3021" s="73" t="s">
        <v>133</v>
      </c>
      <c r="D3021" s="73"/>
      <c r="E3021" s="73"/>
      <c r="F3021" s="73"/>
      <c r="G3021" s="73"/>
      <c r="H3021" s="73"/>
      <c r="I3021" s="73"/>
      <c r="J3021" s="73"/>
      <c r="K3021" s="73"/>
      <c r="L3021" s="73"/>
      <c r="M3021" s="96" t="str">
        <f t="shared" si="47"/>
        <v/>
      </c>
    </row>
    <row r="3022" spans="1:13" x14ac:dyDescent="0.35">
      <c r="A3022" s="73">
        <v>11060</v>
      </c>
      <c r="B3022" s="73" t="s">
        <v>1026</v>
      </c>
      <c r="C3022" s="73" t="s">
        <v>752</v>
      </c>
      <c r="D3022" s="73"/>
      <c r="E3022" s="73"/>
      <c r="F3022" s="73"/>
      <c r="G3022" s="73"/>
      <c r="H3022" s="73"/>
      <c r="I3022" s="73"/>
      <c r="J3022" s="73"/>
      <c r="K3022" s="73"/>
      <c r="L3022" s="73"/>
      <c r="M3022" s="96" t="str">
        <f t="shared" si="47"/>
        <v/>
      </c>
    </row>
    <row r="3023" spans="1:13" x14ac:dyDescent="0.35">
      <c r="A3023" s="73">
        <v>11061</v>
      </c>
      <c r="B3023" s="73" t="s">
        <v>1028</v>
      </c>
      <c r="C3023" s="73" t="s">
        <v>752</v>
      </c>
      <c r="D3023" s="73"/>
      <c r="E3023" s="73"/>
      <c r="F3023" s="73"/>
      <c r="G3023" s="73"/>
      <c r="H3023" s="73"/>
      <c r="I3023" s="73"/>
      <c r="J3023" s="73"/>
      <c r="K3023" s="73"/>
      <c r="L3023" s="73"/>
      <c r="M3023" s="96" t="str">
        <f t="shared" si="47"/>
        <v/>
      </c>
    </row>
    <row r="3024" spans="1:13" x14ac:dyDescent="0.35">
      <c r="A3024" s="73">
        <v>11062</v>
      </c>
      <c r="B3024" s="73" t="s">
        <v>1029</v>
      </c>
      <c r="C3024" s="73" t="s">
        <v>133</v>
      </c>
      <c r="D3024" s="73" t="s">
        <v>18</v>
      </c>
      <c r="E3024" s="73"/>
      <c r="F3024" s="73"/>
      <c r="G3024" s="73"/>
      <c r="H3024" s="73"/>
      <c r="I3024" s="73"/>
      <c r="J3024" s="73"/>
      <c r="K3024" s="73" t="s">
        <v>93</v>
      </c>
      <c r="L3024" s="73" t="s">
        <v>137</v>
      </c>
      <c r="M3024" s="96" t="str">
        <f t="shared" si="47"/>
        <v>x</v>
      </c>
    </row>
    <row r="3025" spans="1:13" x14ac:dyDescent="0.35">
      <c r="A3025" s="73">
        <v>11063</v>
      </c>
      <c r="B3025" s="73" t="s">
        <v>1194</v>
      </c>
      <c r="C3025" s="73" t="s">
        <v>752</v>
      </c>
      <c r="D3025" s="73" t="s">
        <v>18</v>
      </c>
      <c r="E3025" s="73"/>
      <c r="F3025" s="73"/>
      <c r="G3025" s="73"/>
      <c r="H3025" s="73"/>
      <c r="I3025" s="73"/>
      <c r="J3025" s="73"/>
      <c r="K3025" s="73" t="s">
        <v>92</v>
      </c>
      <c r="L3025" s="73" t="s">
        <v>137</v>
      </c>
      <c r="M3025" s="96" t="str">
        <f t="shared" si="47"/>
        <v>x</v>
      </c>
    </row>
    <row r="3026" spans="1:13" x14ac:dyDescent="0.35">
      <c r="A3026" s="73">
        <v>11064</v>
      </c>
      <c r="B3026" s="73" t="s">
        <v>1195</v>
      </c>
      <c r="C3026" s="73" t="s">
        <v>752</v>
      </c>
      <c r="D3026" s="73" t="s">
        <v>18</v>
      </c>
      <c r="E3026" s="73"/>
      <c r="F3026" s="73"/>
      <c r="G3026" s="73"/>
      <c r="H3026" s="73"/>
      <c r="I3026" s="73"/>
      <c r="J3026" s="73"/>
      <c r="K3026" s="73" t="s">
        <v>92</v>
      </c>
      <c r="L3026" s="73" t="s">
        <v>137</v>
      </c>
      <c r="M3026" s="96" t="str">
        <f t="shared" si="47"/>
        <v>x</v>
      </c>
    </row>
    <row r="3027" spans="1:13" x14ac:dyDescent="0.35">
      <c r="A3027" s="73">
        <v>11065</v>
      </c>
      <c r="B3027" s="73" t="s">
        <v>1196</v>
      </c>
      <c r="C3027" s="73" t="s">
        <v>752</v>
      </c>
      <c r="D3027" s="73" t="s">
        <v>18</v>
      </c>
      <c r="E3027" s="73"/>
      <c r="F3027" s="73"/>
      <c r="G3027" s="73"/>
      <c r="H3027" s="73"/>
      <c r="I3027" s="73"/>
      <c r="J3027" s="73"/>
      <c r="K3027" s="73" t="s">
        <v>92</v>
      </c>
      <c r="L3027" s="73" t="s">
        <v>137</v>
      </c>
      <c r="M3027" s="96" t="str">
        <f t="shared" si="47"/>
        <v>x</v>
      </c>
    </row>
    <row r="3028" spans="1:13" x14ac:dyDescent="0.35">
      <c r="A3028" s="73">
        <v>11066</v>
      </c>
      <c r="B3028" s="73" t="s">
        <v>1200</v>
      </c>
      <c r="C3028" s="73" t="s">
        <v>133</v>
      </c>
      <c r="D3028" s="73" t="s">
        <v>18</v>
      </c>
      <c r="E3028" s="73"/>
      <c r="F3028" s="73"/>
      <c r="G3028" s="73"/>
      <c r="H3028" s="73" t="s">
        <v>18</v>
      </c>
      <c r="I3028" s="73"/>
      <c r="J3028" s="73"/>
      <c r="K3028" s="73" t="s">
        <v>96</v>
      </c>
      <c r="L3028" s="73" t="s">
        <v>132</v>
      </c>
      <c r="M3028" s="96" t="str">
        <f t="shared" si="47"/>
        <v>x</v>
      </c>
    </row>
    <row r="3029" spans="1:13" x14ac:dyDescent="0.35">
      <c r="A3029" s="73">
        <v>11067</v>
      </c>
      <c r="B3029" s="73" t="s">
        <v>1201</v>
      </c>
      <c r="C3029" s="73" t="s">
        <v>133</v>
      </c>
      <c r="D3029" s="73" t="s">
        <v>18</v>
      </c>
      <c r="E3029" s="73"/>
      <c r="F3029" s="73"/>
      <c r="G3029" s="73"/>
      <c r="H3029" s="73" t="s">
        <v>18</v>
      </c>
      <c r="I3029" s="73"/>
      <c r="J3029" s="73"/>
      <c r="K3029" s="73" t="s">
        <v>96</v>
      </c>
      <c r="L3029" s="73" t="s">
        <v>129</v>
      </c>
      <c r="M3029" s="96" t="str">
        <f t="shared" si="47"/>
        <v>x</v>
      </c>
    </row>
    <row r="3030" spans="1:13" x14ac:dyDescent="0.35">
      <c r="A3030" s="73">
        <v>11068</v>
      </c>
      <c r="B3030" s="73" t="s">
        <v>1190</v>
      </c>
      <c r="C3030" s="73" t="s">
        <v>133</v>
      </c>
      <c r="D3030" s="73" t="s">
        <v>18</v>
      </c>
      <c r="E3030" s="73"/>
      <c r="F3030" s="73"/>
      <c r="G3030" s="73"/>
      <c r="H3030" s="73"/>
      <c r="I3030" s="73"/>
      <c r="J3030" s="73"/>
      <c r="K3030" s="73" t="s">
        <v>78</v>
      </c>
      <c r="L3030" s="73" t="s">
        <v>132</v>
      </c>
      <c r="M3030" s="96" t="str">
        <f t="shared" si="47"/>
        <v>x</v>
      </c>
    </row>
    <row r="3031" spans="1:13" x14ac:dyDescent="0.35">
      <c r="A3031" s="73">
        <v>11069</v>
      </c>
      <c r="B3031" s="73" t="s">
        <v>1191</v>
      </c>
      <c r="C3031" s="73" t="s">
        <v>133</v>
      </c>
      <c r="D3031" s="73" t="s">
        <v>18</v>
      </c>
      <c r="E3031" s="73"/>
      <c r="F3031" s="73"/>
      <c r="G3031" s="73"/>
      <c r="H3031" s="73"/>
      <c r="I3031" s="73"/>
      <c r="J3031" s="73"/>
      <c r="K3031" s="73" t="s">
        <v>78</v>
      </c>
      <c r="L3031" s="73" t="s">
        <v>132</v>
      </c>
      <c r="M3031" s="96" t="str">
        <f t="shared" si="47"/>
        <v>x</v>
      </c>
    </row>
    <row r="3032" spans="1:13" x14ac:dyDescent="0.35">
      <c r="A3032" s="73">
        <v>11070</v>
      </c>
      <c r="B3032" s="73" t="s">
        <v>1193</v>
      </c>
      <c r="C3032" s="73" t="s">
        <v>133</v>
      </c>
      <c r="D3032" s="73" t="s">
        <v>18</v>
      </c>
      <c r="E3032" s="73"/>
      <c r="F3032" s="73"/>
      <c r="G3032" s="73"/>
      <c r="H3032" s="73"/>
      <c r="I3032" s="73"/>
      <c r="J3032" s="73"/>
      <c r="K3032" s="73" t="s">
        <v>78</v>
      </c>
      <c r="L3032" s="73" t="s">
        <v>132</v>
      </c>
      <c r="M3032" s="96" t="str">
        <f t="shared" si="47"/>
        <v>x</v>
      </c>
    </row>
    <row r="3033" spans="1:13" x14ac:dyDescent="0.35">
      <c r="A3033" s="73">
        <v>11071</v>
      </c>
      <c r="B3033" s="73" t="s">
        <v>1192</v>
      </c>
      <c r="C3033" s="73" t="s">
        <v>133</v>
      </c>
      <c r="D3033" s="73" t="s">
        <v>18</v>
      </c>
      <c r="E3033" s="73"/>
      <c r="F3033" s="73"/>
      <c r="G3033" s="73"/>
      <c r="H3033" s="73"/>
      <c r="I3033" s="73"/>
      <c r="J3033" s="73"/>
      <c r="K3033" s="73" t="s">
        <v>78</v>
      </c>
      <c r="L3033" s="73" t="s">
        <v>132</v>
      </c>
      <c r="M3033" s="96" t="str">
        <f t="shared" si="47"/>
        <v>x</v>
      </c>
    </row>
    <row r="3034" spans="1:13" x14ac:dyDescent="0.35">
      <c r="A3034" s="73">
        <v>11072</v>
      </c>
      <c r="B3034" s="73" t="s">
        <v>1197</v>
      </c>
      <c r="C3034" s="73" t="s">
        <v>133</v>
      </c>
      <c r="D3034" s="73" t="s">
        <v>18</v>
      </c>
      <c r="E3034" s="73"/>
      <c r="F3034" s="73"/>
      <c r="G3034" s="73"/>
      <c r="H3034" s="73"/>
      <c r="I3034" s="73"/>
      <c r="J3034" s="73"/>
      <c r="K3034" s="73" t="s">
        <v>92</v>
      </c>
      <c r="L3034" s="73" t="s">
        <v>137</v>
      </c>
      <c r="M3034" s="96" t="str">
        <f t="shared" si="47"/>
        <v>x</v>
      </c>
    </row>
    <row r="3035" spans="1:13" x14ac:dyDescent="0.35">
      <c r="A3035" s="73">
        <v>11073</v>
      </c>
      <c r="B3035" s="73" t="s">
        <v>1198</v>
      </c>
      <c r="C3035" s="73" t="s">
        <v>133</v>
      </c>
      <c r="D3035" s="73" t="s">
        <v>18</v>
      </c>
      <c r="E3035" s="73"/>
      <c r="F3035" s="73"/>
      <c r="G3035" s="73"/>
      <c r="H3035" s="73"/>
      <c r="I3035" s="73"/>
      <c r="J3035" s="73"/>
      <c r="K3035" s="73" t="s">
        <v>95</v>
      </c>
      <c r="L3035" s="73" t="s">
        <v>137</v>
      </c>
      <c r="M3035" s="96" t="str">
        <f t="shared" si="47"/>
        <v>x</v>
      </c>
    </row>
    <row r="3036" spans="1:13" x14ac:dyDescent="0.35">
      <c r="A3036" s="73">
        <v>11074</v>
      </c>
      <c r="B3036" s="73" t="s">
        <v>1202</v>
      </c>
      <c r="C3036" s="73" t="s">
        <v>133</v>
      </c>
      <c r="D3036" s="73" t="s">
        <v>18</v>
      </c>
      <c r="E3036" s="73"/>
      <c r="F3036" s="73"/>
      <c r="G3036" s="73"/>
      <c r="H3036" s="73" t="s">
        <v>18</v>
      </c>
      <c r="I3036" s="73"/>
      <c r="J3036" s="73"/>
      <c r="K3036" s="73" t="s">
        <v>98</v>
      </c>
      <c r="L3036" s="73" t="s">
        <v>135</v>
      </c>
      <c r="M3036" s="96" t="str">
        <f t="shared" si="47"/>
        <v>x</v>
      </c>
    </row>
    <row r="3037" spans="1:13" x14ac:dyDescent="0.35">
      <c r="A3037" s="97">
        <v>11075</v>
      </c>
      <c r="B3037" s="97" t="s">
        <v>1203</v>
      </c>
      <c r="C3037" s="97" t="s">
        <v>752</v>
      </c>
      <c r="D3037" s="97" t="s">
        <v>18</v>
      </c>
      <c r="E3037" s="97"/>
      <c r="F3037" s="97"/>
      <c r="G3037" s="97"/>
      <c r="H3037" s="97"/>
      <c r="I3037" s="97"/>
      <c r="J3037" s="97"/>
      <c r="K3037" s="73" t="s">
        <v>98</v>
      </c>
      <c r="L3037" s="97" t="s">
        <v>135</v>
      </c>
      <c r="M3037" s="98" t="str">
        <f t="shared" si="47"/>
        <v>x</v>
      </c>
    </row>
    <row r="3038" spans="1:13" x14ac:dyDescent="0.35">
      <c r="A3038" s="73">
        <v>11076</v>
      </c>
      <c r="B3038" s="73" t="s">
        <v>1204</v>
      </c>
      <c r="C3038" s="73" t="s">
        <v>752</v>
      </c>
      <c r="D3038" s="73" t="s">
        <v>18</v>
      </c>
      <c r="E3038" s="73"/>
      <c r="F3038" s="73"/>
      <c r="G3038" s="73"/>
      <c r="H3038" s="73"/>
      <c r="I3038" s="73"/>
      <c r="J3038" s="73"/>
      <c r="K3038" s="73" t="s">
        <v>98</v>
      </c>
      <c r="L3038" s="73" t="s">
        <v>135</v>
      </c>
      <c r="M3038" s="96" t="str">
        <f t="shared" si="47"/>
        <v>x</v>
      </c>
    </row>
    <row r="3039" spans="1:13" x14ac:dyDescent="0.35">
      <c r="A3039" s="97">
        <v>11077</v>
      </c>
      <c r="B3039" s="73" t="s">
        <v>1205</v>
      </c>
      <c r="C3039" s="73" t="s">
        <v>133</v>
      </c>
      <c r="D3039" s="73" t="s">
        <v>18</v>
      </c>
      <c r="E3039" s="73"/>
      <c r="F3039" s="73"/>
      <c r="G3039" s="73"/>
      <c r="H3039" s="73"/>
      <c r="I3039" s="73"/>
      <c r="J3039" s="73"/>
      <c r="K3039" s="73" t="s">
        <v>98</v>
      </c>
      <c r="L3039" s="73" t="s">
        <v>135</v>
      </c>
      <c r="M3039" s="96" t="str">
        <f t="shared" si="47"/>
        <v>x</v>
      </c>
    </row>
    <row r="3040" spans="1:13" x14ac:dyDescent="0.35">
      <c r="A3040" s="73">
        <v>11078</v>
      </c>
      <c r="B3040" s="73" t="s">
        <v>1206</v>
      </c>
      <c r="C3040" s="73" t="s">
        <v>752</v>
      </c>
      <c r="D3040" s="73" t="s">
        <v>18</v>
      </c>
      <c r="E3040" s="73"/>
      <c r="F3040" s="73"/>
      <c r="G3040" s="73"/>
      <c r="H3040" s="73"/>
      <c r="I3040" s="73"/>
      <c r="J3040" s="73"/>
      <c r="K3040" s="73" t="s">
        <v>78</v>
      </c>
      <c r="L3040" s="73" t="s">
        <v>132</v>
      </c>
      <c r="M3040" s="96" t="str">
        <f t="shared" si="47"/>
        <v>x</v>
      </c>
    </row>
    <row r="3041" spans="1:13" x14ac:dyDescent="0.35">
      <c r="A3041" s="97">
        <v>11079</v>
      </c>
      <c r="B3041" s="73" t="s">
        <v>1213</v>
      </c>
      <c r="C3041" s="73" t="s">
        <v>133</v>
      </c>
      <c r="D3041" s="73" t="s">
        <v>18</v>
      </c>
      <c r="E3041" s="73"/>
      <c r="F3041" s="73"/>
      <c r="G3041" s="73"/>
      <c r="H3041" s="73"/>
      <c r="I3041" s="73"/>
      <c r="J3041" s="73"/>
      <c r="K3041" s="73" t="s">
        <v>796</v>
      </c>
      <c r="L3041" s="73" t="s">
        <v>129</v>
      </c>
      <c r="M3041" s="96" t="str">
        <f t="shared" si="47"/>
        <v>x</v>
      </c>
    </row>
    <row r="3042" spans="1:13" x14ac:dyDescent="0.35">
      <c r="A3042" s="73">
        <v>11080</v>
      </c>
      <c r="B3042" s="73" t="s">
        <v>1214</v>
      </c>
      <c r="C3042" s="73" t="s">
        <v>133</v>
      </c>
      <c r="D3042" s="73" t="s">
        <v>18</v>
      </c>
      <c r="E3042" s="73"/>
      <c r="F3042" s="73"/>
      <c r="G3042" s="73"/>
      <c r="H3042" s="73"/>
      <c r="I3042" s="73"/>
      <c r="J3042" s="73"/>
      <c r="K3042" s="73" t="s">
        <v>796</v>
      </c>
      <c r="L3042" s="73" t="s">
        <v>129</v>
      </c>
      <c r="M3042" s="96" t="str">
        <f t="shared" si="47"/>
        <v>x</v>
      </c>
    </row>
    <row r="3043" spans="1:13" x14ac:dyDescent="0.35">
      <c r="A3043" s="97">
        <v>11081</v>
      </c>
      <c r="B3043" s="73" t="s">
        <v>1221</v>
      </c>
      <c r="C3043" s="73" t="s">
        <v>752</v>
      </c>
      <c r="D3043" s="73" t="s">
        <v>18</v>
      </c>
      <c r="E3043" s="73"/>
      <c r="F3043" s="73"/>
      <c r="G3043" s="73"/>
      <c r="H3043" s="73"/>
      <c r="I3043" s="73"/>
      <c r="J3043" s="73"/>
      <c r="K3043" s="73" t="s">
        <v>98</v>
      </c>
      <c r="L3043" s="73" t="s">
        <v>135</v>
      </c>
      <c r="M3043" s="96" t="str">
        <f t="shared" si="47"/>
        <v>x</v>
      </c>
    </row>
    <row r="3044" spans="1:13" x14ac:dyDescent="0.35">
      <c r="A3044" s="73">
        <v>11082</v>
      </c>
      <c r="B3044" s="73" t="s">
        <v>1222</v>
      </c>
      <c r="C3044" s="73" t="s">
        <v>133</v>
      </c>
      <c r="D3044" s="73" t="s">
        <v>18</v>
      </c>
      <c r="E3044" s="73"/>
      <c r="F3044" s="73"/>
      <c r="G3044" s="73"/>
      <c r="H3044" s="73"/>
      <c r="I3044" s="73"/>
      <c r="J3044" s="73"/>
      <c r="K3044" s="73" t="s">
        <v>97</v>
      </c>
      <c r="L3044" s="73" t="s">
        <v>132</v>
      </c>
      <c r="M3044" s="96" t="str">
        <f t="shared" si="47"/>
        <v>x</v>
      </c>
    </row>
    <row r="3045" spans="1:13" x14ac:dyDescent="0.35">
      <c r="A3045" s="97">
        <v>11083</v>
      </c>
      <c r="B3045" s="73" t="s">
        <v>1223</v>
      </c>
      <c r="C3045" s="73" t="s">
        <v>752</v>
      </c>
      <c r="D3045" s="73" t="s">
        <v>18</v>
      </c>
      <c r="E3045" s="73"/>
      <c r="F3045" s="73"/>
      <c r="G3045" s="73"/>
      <c r="H3045" s="73"/>
      <c r="I3045" s="73"/>
      <c r="J3045" s="73"/>
      <c r="K3045" s="73" t="s">
        <v>96</v>
      </c>
      <c r="L3045" s="73" t="s">
        <v>132</v>
      </c>
      <c r="M3045" s="96" t="str">
        <f t="shared" si="47"/>
        <v>x</v>
      </c>
    </row>
    <row r="3046" spans="1:13" x14ac:dyDescent="0.35">
      <c r="A3046" s="73">
        <v>11084</v>
      </c>
      <c r="B3046" s="73" t="s">
        <v>1224</v>
      </c>
      <c r="C3046" s="73" t="s">
        <v>133</v>
      </c>
      <c r="D3046" s="73" t="s">
        <v>18</v>
      </c>
      <c r="E3046" s="73"/>
      <c r="F3046" s="73"/>
      <c r="G3046" s="73"/>
      <c r="H3046" s="73"/>
      <c r="I3046" s="73"/>
      <c r="J3046" s="73"/>
      <c r="K3046" s="73" t="s">
        <v>96</v>
      </c>
      <c r="L3046" s="73" t="s">
        <v>132</v>
      </c>
      <c r="M3046" s="96" t="str">
        <f t="shared" si="47"/>
        <v>x</v>
      </c>
    </row>
    <row r="3047" spans="1:13" x14ac:dyDescent="0.35">
      <c r="A3047" s="97">
        <v>11085</v>
      </c>
      <c r="B3047" s="73" t="s">
        <v>1225</v>
      </c>
      <c r="C3047" s="73" t="s">
        <v>752</v>
      </c>
      <c r="D3047" s="73" t="s">
        <v>18</v>
      </c>
      <c r="E3047" s="73"/>
      <c r="F3047" s="73"/>
      <c r="G3047" s="73"/>
      <c r="H3047" s="73"/>
      <c r="I3047" s="73"/>
      <c r="J3047" s="73"/>
      <c r="K3047" s="73" t="s">
        <v>96</v>
      </c>
      <c r="L3047" s="73" t="s">
        <v>132</v>
      </c>
      <c r="M3047" s="96" t="str">
        <f t="shared" si="47"/>
        <v>x</v>
      </c>
    </row>
    <row r="3048" spans="1:13" x14ac:dyDescent="0.35">
      <c r="A3048" s="73">
        <v>11086</v>
      </c>
      <c r="B3048" s="73" t="s">
        <v>1226</v>
      </c>
      <c r="C3048" s="73" t="s">
        <v>752</v>
      </c>
      <c r="D3048" s="73" t="s">
        <v>18</v>
      </c>
      <c r="E3048" s="73"/>
      <c r="F3048" s="73"/>
      <c r="G3048" s="73"/>
      <c r="H3048" s="73"/>
      <c r="I3048" s="73"/>
      <c r="J3048" s="73"/>
      <c r="K3048" s="73" t="s">
        <v>96</v>
      </c>
      <c r="L3048" s="73" t="s">
        <v>132</v>
      </c>
      <c r="M3048" s="96" t="str">
        <f t="shared" si="47"/>
        <v>x</v>
      </c>
    </row>
    <row r="3049" spans="1:13" x14ac:dyDescent="0.35">
      <c r="A3049" s="97">
        <v>11087</v>
      </c>
      <c r="B3049" s="73" t="s">
        <v>1227</v>
      </c>
      <c r="C3049" s="73" t="s">
        <v>133</v>
      </c>
      <c r="D3049" s="73" t="s">
        <v>18</v>
      </c>
      <c r="E3049" s="73"/>
      <c r="F3049" s="73"/>
      <c r="G3049" s="73"/>
      <c r="H3049" s="73"/>
      <c r="I3049" s="73"/>
      <c r="J3049" s="73"/>
      <c r="K3049" s="73" t="s">
        <v>96</v>
      </c>
      <c r="L3049" s="73" t="s">
        <v>132</v>
      </c>
      <c r="M3049" s="96" t="str">
        <f t="shared" si="47"/>
        <v>x</v>
      </c>
    </row>
    <row r="3050" spans="1:13" x14ac:dyDescent="0.35">
      <c r="A3050" s="73">
        <v>11088</v>
      </c>
      <c r="B3050" s="73" t="s">
        <v>1228</v>
      </c>
      <c r="C3050" s="73" t="s">
        <v>133</v>
      </c>
      <c r="D3050" s="73" t="s">
        <v>18</v>
      </c>
      <c r="E3050" s="73"/>
      <c r="F3050" s="73"/>
      <c r="G3050" s="73"/>
      <c r="H3050" s="73"/>
      <c r="I3050" s="73"/>
      <c r="J3050" s="73"/>
      <c r="K3050" s="73" t="s">
        <v>96</v>
      </c>
      <c r="L3050" s="73" t="s">
        <v>132</v>
      </c>
      <c r="M3050" s="96" t="str">
        <f t="shared" si="47"/>
        <v>x</v>
      </c>
    </row>
    <row r="3051" spans="1:13" x14ac:dyDescent="0.35">
      <c r="A3051" s="97">
        <v>11089</v>
      </c>
      <c r="B3051" s="73" t="s">
        <v>1216</v>
      </c>
      <c r="C3051" s="73" t="s">
        <v>133</v>
      </c>
      <c r="D3051" s="73" t="s">
        <v>18</v>
      </c>
      <c r="E3051" s="73"/>
      <c r="F3051" s="73"/>
      <c r="G3051" s="73"/>
      <c r="H3051" s="73" t="s">
        <v>18</v>
      </c>
      <c r="I3051" s="73"/>
      <c r="J3051" s="73"/>
      <c r="K3051" s="73" t="s">
        <v>1039</v>
      </c>
      <c r="L3051" s="73" t="s">
        <v>132</v>
      </c>
      <c r="M3051" s="96" t="str">
        <f t="shared" si="47"/>
        <v>x</v>
      </c>
    </row>
    <row r="3052" spans="1:13" x14ac:dyDescent="0.35">
      <c r="A3052" s="73">
        <v>11090</v>
      </c>
      <c r="B3052" s="73" t="s">
        <v>1217</v>
      </c>
      <c r="C3052" s="73" t="s">
        <v>133</v>
      </c>
      <c r="D3052" s="73" t="s">
        <v>18</v>
      </c>
      <c r="E3052" s="73"/>
      <c r="F3052" s="73"/>
      <c r="G3052" s="73"/>
      <c r="H3052" s="73" t="s">
        <v>18</v>
      </c>
      <c r="I3052" s="73"/>
      <c r="J3052" s="73"/>
      <c r="K3052" s="73" t="s">
        <v>1039</v>
      </c>
      <c r="L3052" s="73" t="s">
        <v>132</v>
      </c>
      <c r="M3052" s="96" t="str">
        <f t="shared" si="47"/>
        <v>x</v>
      </c>
    </row>
    <row r="3053" spans="1:13" x14ac:dyDescent="0.35">
      <c r="A3053" s="97">
        <v>11091</v>
      </c>
      <c r="B3053" s="73" t="s">
        <v>1229</v>
      </c>
      <c r="C3053" s="73" t="s">
        <v>752</v>
      </c>
      <c r="D3053" s="73" t="s">
        <v>18</v>
      </c>
      <c r="E3053" s="73"/>
      <c r="F3053" s="73"/>
      <c r="G3053" s="73"/>
      <c r="H3053" s="73"/>
      <c r="I3053" s="73"/>
      <c r="J3053" s="73"/>
      <c r="K3053" s="73" t="s">
        <v>1039</v>
      </c>
      <c r="L3053" s="73" t="s">
        <v>132</v>
      </c>
      <c r="M3053" s="96" t="str">
        <f t="shared" si="47"/>
        <v>x</v>
      </c>
    </row>
    <row r="3054" spans="1:13" x14ac:dyDescent="0.35">
      <c r="A3054" s="73">
        <v>11092</v>
      </c>
      <c r="B3054" s="73" t="s">
        <v>1230</v>
      </c>
      <c r="C3054" s="73" t="s">
        <v>133</v>
      </c>
      <c r="D3054" s="73" t="s">
        <v>18</v>
      </c>
      <c r="E3054" s="73"/>
      <c r="F3054" s="73"/>
      <c r="G3054" s="73"/>
      <c r="H3054" s="73"/>
      <c r="I3054" s="73"/>
      <c r="J3054" s="73"/>
      <c r="K3054" s="73" t="s">
        <v>1039</v>
      </c>
      <c r="L3054" s="73" t="s">
        <v>132</v>
      </c>
      <c r="M3054" s="96" t="str">
        <f t="shared" si="47"/>
        <v>x</v>
      </c>
    </row>
    <row r="3055" spans="1:13" x14ac:dyDescent="0.35">
      <c r="A3055" s="97">
        <v>11093</v>
      </c>
      <c r="B3055" s="73" t="s">
        <v>1231</v>
      </c>
      <c r="C3055" s="73" t="s">
        <v>752</v>
      </c>
      <c r="D3055" s="73" t="s">
        <v>18</v>
      </c>
      <c r="E3055" s="73"/>
      <c r="F3055" s="73"/>
      <c r="G3055" s="73"/>
      <c r="H3055" s="73"/>
      <c r="I3055" s="73"/>
      <c r="J3055" s="73"/>
      <c r="K3055" s="73" t="s">
        <v>1039</v>
      </c>
      <c r="L3055" s="73" t="s">
        <v>132</v>
      </c>
      <c r="M3055" s="96" t="str">
        <f t="shared" si="47"/>
        <v>x</v>
      </c>
    </row>
    <row r="3056" spans="1:13" x14ac:dyDescent="0.35">
      <c r="A3056" s="73">
        <v>11094</v>
      </c>
      <c r="B3056" s="73" t="s">
        <v>1218</v>
      </c>
      <c r="C3056" s="73" t="s">
        <v>133</v>
      </c>
      <c r="D3056" s="73" t="s">
        <v>18</v>
      </c>
      <c r="E3056" s="73"/>
      <c r="F3056" s="73"/>
      <c r="G3056" s="73"/>
      <c r="H3056" s="73" t="s">
        <v>18</v>
      </c>
      <c r="I3056" s="73"/>
      <c r="J3056" s="73"/>
      <c r="K3056" s="73" t="s">
        <v>1039</v>
      </c>
      <c r="L3056" s="73" t="s">
        <v>132</v>
      </c>
      <c r="M3056" s="96" t="str">
        <f t="shared" si="47"/>
        <v>x</v>
      </c>
    </row>
    <row r="3057" spans="1:13" x14ac:dyDescent="0.35">
      <c r="A3057" s="97">
        <v>11095</v>
      </c>
      <c r="B3057" s="73" t="s">
        <v>1232</v>
      </c>
      <c r="C3057" s="73" t="s">
        <v>133</v>
      </c>
      <c r="D3057" s="73" t="s">
        <v>18</v>
      </c>
      <c r="E3057" s="73"/>
      <c r="F3057" s="73"/>
      <c r="G3057" s="73"/>
      <c r="H3057" s="73"/>
      <c r="I3057" s="73"/>
      <c r="J3057" s="73"/>
      <c r="K3057" s="73" t="s">
        <v>1039</v>
      </c>
      <c r="L3057" s="73" t="s">
        <v>132</v>
      </c>
      <c r="M3057" s="96" t="str">
        <f t="shared" si="47"/>
        <v>x</v>
      </c>
    </row>
    <row r="3058" spans="1:13" x14ac:dyDescent="0.35">
      <c r="A3058" s="73">
        <v>11096</v>
      </c>
      <c r="B3058" s="73" t="s">
        <v>1233</v>
      </c>
      <c r="C3058" s="73" t="s">
        <v>133</v>
      </c>
      <c r="D3058" s="73" t="s">
        <v>18</v>
      </c>
      <c r="E3058" s="73"/>
      <c r="F3058" s="73"/>
      <c r="G3058" s="73"/>
      <c r="H3058" s="73"/>
      <c r="I3058" s="73"/>
      <c r="J3058" s="73"/>
      <c r="K3058" s="73" t="s">
        <v>1039</v>
      </c>
      <c r="L3058" s="73" t="s">
        <v>132</v>
      </c>
      <c r="M3058" s="96" t="str">
        <f t="shared" si="47"/>
        <v>x</v>
      </c>
    </row>
    <row r="3059" spans="1:13" x14ac:dyDescent="0.35">
      <c r="A3059" s="97">
        <v>11097</v>
      </c>
      <c r="B3059" s="73" t="s">
        <v>1219</v>
      </c>
      <c r="C3059" s="73" t="s">
        <v>752</v>
      </c>
      <c r="D3059" s="73" t="s">
        <v>18</v>
      </c>
      <c r="E3059" s="73"/>
      <c r="F3059" s="73"/>
      <c r="G3059" s="73"/>
      <c r="H3059" s="73" t="s">
        <v>18</v>
      </c>
      <c r="I3059" s="73"/>
      <c r="J3059" s="73"/>
      <c r="K3059" s="73" t="s">
        <v>1039</v>
      </c>
      <c r="L3059" s="73" t="s">
        <v>132</v>
      </c>
      <c r="M3059" s="96" t="str">
        <f t="shared" si="47"/>
        <v>x</v>
      </c>
    </row>
    <row r="3060" spans="1:13" x14ac:dyDescent="0.35">
      <c r="A3060" s="73">
        <v>11098</v>
      </c>
      <c r="B3060" s="73" t="s">
        <v>1220</v>
      </c>
      <c r="C3060" s="73" t="s">
        <v>752</v>
      </c>
      <c r="D3060" s="73"/>
      <c r="E3060" s="73"/>
      <c r="F3060" s="73"/>
      <c r="G3060" s="73"/>
      <c r="H3060" s="73" t="s">
        <v>18</v>
      </c>
      <c r="I3060" s="73"/>
      <c r="J3060" s="73"/>
      <c r="K3060" s="73"/>
      <c r="L3060" s="73"/>
      <c r="M3060" s="96" t="str">
        <f t="shared" si="47"/>
        <v>x</v>
      </c>
    </row>
    <row r="3061" spans="1:13" x14ac:dyDescent="0.35">
      <c r="A3061" s="97">
        <v>11099</v>
      </c>
      <c r="B3061" s="73" t="s">
        <v>1234</v>
      </c>
      <c r="C3061" s="73" t="s">
        <v>752</v>
      </c>
      <c r="D3061" s="73" t="s">
        <v>18</v>
      </c>
      <c r="E3061" s="73"/>
      <c r="F3061" s="73"/>
      <c r="G3061" s="73"/>
      <c r="H3061" s="73"/>
      <c r="I3061" s="73"/>
      <c r="J3061" s="73"/>
      <c r="K3061" s="73" t="s">
        <v>1039</v>
      </c>
      <c r="L3061" s="73" t="s">
        <v>132</v>
      </c>
      <c r="M3061" s="96" t="str">
        <f t="shared" si="47"/>
        <v>x</v>
      </c>
    </row>
    <row r="3062" spans="1:13" x14ac:dyDescent="0.35">
      <c r="A3062" s="73">
        <v>11100</v>
      </c>
      <c r="B3062" s="73"/>
      <c r="C3062" s="73"/>
      <c r="D3062" s="73"/>
      <c r="E3062" s="73"/>
      <c r="F3062" s="73"/>
      <c r="G3062" s="73"/>
      <c r="H3062" s="73"/>
      <c r="I3062" s="73"/>
      <c r="J3062" s="73"/>
      <c r="K3062" s="73"/>
      <c r="L3062" s="73"/>
      <c r="M3062" s="96" t="str">
        <f t="shared" si="47"/>
        <v/>
      </c>
    </row>
  </sheetData>
  <sheetProtection algorithmName="SHA-512" hashValue="UupQitKTlQ31wVoLEIr4vWuZVYiC+wcRJ7qvzULvizJVrG6EH4t6ghoBLR8dD0/br/FiOyI826XSe6EXfr2Shg==" saltValue="ufz4JRBDlsKxgeY2HWvvCQ==" spinCount="100000" sheet="1" formatCells="0" formatColumns="0" formatRows="0" insertColumns="0" insertRows="0" insertHyperlinks="0" deleteColumns="0" deleteRows="0" sort="0" autoFilter="0" pivotTables="0"/>
  <conditionalFormatting sqref="A1:A1048576">
    <cfRule type="expression" dxfId="8" priority="3">
      <formula>COUNTIF($D1:$J1,"x")&gt;0</formula>
    </cfRule>
  </conditionalFormatting>
  <conditionalFormatting sqref="B2:B3062">
    <cfRule type="duplicateValues" dxfId="7" priority="1"/>
  </conditionalFormatting>
  <conditionalFormatting sqref="D1:J1048576 M1:M1048576">
    <cfRule type="expression" dxfId="6" priority="2">
      <formula>D1="x"</formula>
    </cfRule>
  </conditionalFormatting>
  <conditionalFormatting sqref="K1:K1048576">
    <cfRule type="expression" dxfId="5" priority="25">
      <formula>AND($D1="x",$K1="")</formula>
    </cfRule>
  </conditionalFormatting>
  <conditionalFormatting sqref="L1:L1048576">
    <cfRule type="expression" dxfId="4" priority="150">
      <formula>AND($D1="x",$L1="")</formula>
    </cfRule>
  </conditionalFormatting>
  <pageMargins left="0.7" right="0.7" top="0.75" bottom="0.75" header="0.3" footer="0.3"/>
  <pageSetup paperSize="9" orientation="portrait" r:id="rId2"/>
  <headerFooter>
    <oddFooter>&amp;R&amp;1#&amp;"Calibri"&amp;10&amp;K0078D7Classification : Internal</oddFooter>
  </headerFooter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C00000"/>
  </sheetPr>
  <dimension ref="A1:AL20"/>
  <sheetViews>
    <sheetView showGridLines="0" zoomScale="70" workbookViewId="0">
      <selection sqref="A1:Z1"/>
    </sheetView>
  </sheetViews>
  <sheetFormatPr defaultColWidth="9.1796875" defaultRowHeight="13" x14ac:dyDescent="0.3"/>
  <cols>
    <col min="1" max="1" width="7.81640625" style="79" bestFit="1" customWidth="1"/>
    <col min="2" max="2" width="10" style="79" bestFit="1" customWidth="1"/>
    <col min="3" max="3" width="21.453125" style="79" bestFit="1" customWidth="1"/>
    <col min="4" max="4" width="12" style="79" customWidth="1"/>
    <col min="5" max="5" width="10" style="79" customWidth="1"/>
    <col min="6" max="6" width="7.453125" style="79" customWidth="1"/>
    <col min="7" max="15" width="4.453125" style="79" customWidth="1"/>
    <col min="16" max="16" width="15.453125" style="79" bestFit="1" customWidth="1"/>
    <col min="17" max="25" width="4.453125" style="79" customWidth="1"/>
    <col min="26" max="27" width="15.453125" style="79" bestFit="1" customWidth="1"/>
    <col min="28" max="28" width="2.453125" style="79" customWidth="1"/>
    <col min="29" max="29" width="9.1796875" style="79" bestFit="1" customWidth="1"/>
    <col min="30" max="38" width="4.453125" style="79" bestFit="1" customWidth="1"/>
    <col min="39" max="43" width="9.1796875" style="79" customWidth="1"/>
    <col min="44" max="16384" width="9.1796875" style="79"/>
  </cols>
  <sheetData>
    <row r="1" spans="1:38" ht="21" customHeight="1" x14ac:dyDescent="0.5">
      <c r="A1" s="205" t="str">
        <f>'Ficha de Jogo'!A6</f>
        <v/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81"/>
      <c r="AC1" s="207" t="s">
        <v>720</v>
      </c>
      <c r="AD1" s="208"/>
      <c r="AE1" s="208"/>
      <c r="AF1" s="208"/>
      <c r="AG1" s="208"/>
      <c r="AH1" s="208"/>
      <c r="AI1" s="208"/>
      <c r="AJ1" s="208"/>
      <c r="AK1" s="208"/>
      <c r="AL1" s="209"/>
    </row>
    <row r="2" spans="1:38" ht="54" customHeight="1" x14ac:dyDescent="0.3">
      <c r="A2" s="83" t="str">
        <f>'Ficha de Jogo'!L9</f>
        <v>FPC nº</v>
      </c>
      <c r="B2" s="83" t="str">
        <f>'Ficha de Jogo'!M9</f>
        <v>Jogador nº</v>
      </c>
      <c r="C2" s="83" t="str">
        <f>'Ficha de Jogo'!N9</f>
        <v>Nome</v>
      </c>
      <c r="D2" s="83" t="str">
        <f>'Ficha de Jogo'!Q9</f>
        <v>Equipa Inicial
(x)</v>
      </c>
      <c r="E2" s="84" t="s">
        <v>721</v>
      </c>
      <c r="F2" s="83" t="s">
        <v>722</v>
      </c>
      <c r="G2" s="83" t="s">
        <v>20</v>
      </c>
      <c r="H2" s="83" t="s">
        <v>21</v>
      </c>
      <c r="I2" s="83" t="s">
        <v>22</v>
      </c>
      <c r="J2" s="83" t="s">
        <v>23</v>
      </c>
      <c r="K2" s="83" t="s">
        <v>24</v>
      </c>
      <c r="L2" s="83" t="s">
        <v>25</v>
      </c>
      <c r="M2" s="83" t="s">
        <v>26</v>
      </c>
      <c r="N2" s="83" t="s">
        <v>27</v>
      </c>
      <c r="O2" s="83" t="s">
        <v>723</v>
      </c>
      <c r="P2" s="83" t="s">
        <v>724</v>
      </c>
      <c r="Q2" s="83" t="s">
        <v>20</v>
      </c>
      <c r="R2" s="83" t="s">
        <v>21</v>
      </c>
      <c r="S2" s="83" t="s">
        <v>22</v>
      </c>
      <c r="T2" s="83" t="s">
        <v>23</v>
      </c>
      <c r="U2" s="83" t="s">
        <v>24</v>
      </c>
      <c r="V2" s="83" t="s">
        <v>25</v>
      </c>
      <c r="W2" s="83" t="s">
        <v>26</v>
      </c>
      <c r="X2" s="83" t="s">
        <v>27</v>
      </c>
      <c r="Y2" s="83" t="s">
        <v>723</v>
      </c>
      <c r="Z2" s="83" t="s">
        <v>725</v>
      </c>
      <c r="AA2" s="82" t="s">
        <v>726</v>
      </c>
      <c r="AB2" s="81"/>
      <c r="AC2" s="85" t="s">
        <v>727</v>
      </c>
      <c r="AD2" s="83" t="s">
        <v>20</v>
      </c>
      <c r="AE2" s="83" t="s">
        <v>21</v>
      </c>
      <c r="AF2" s="83" t="s">
        <v>22</v>
      </c>
      <c r="AG2" s="83" t="s">
        <v>23</v>
      </c>
      <c r="AH2" s="83" t="s">
        <v>24</v>
      </c>
      <c r="AI2" s="83" t="s">
        <v>25</v>
      </c>
      <c r="AJ2" s="83" t="s">
        <v>26</v>
      </c>
      <c r="AK2" s="83" t="s">
        <v>27</v>
      </c>
      <c r="AL2" s="83" t="s">
        <v>723</v>
      </c>
    </row>
    <row r="3" spans="1:38" ht="21" customHeight="1" x14ac:dyDescent="0.3">
      <c r="A3" s="86" t="str">
        <f>IF(ISBLANK('Ficha de Jogo'!A10),"",'Ficha de Jogo'!A10)</f>
        <v/>
      </c>
      <c r="B3" s="86" t="str">
        <f>IF(ISBLANK('Ficha de Jogo'!B10),"",'Ficha de Jogo'!B10)</f>
        <v/>
      </c>
      <c r="C3" s="87" t="str">
        <f>'Ficha de Jogo'!C10</f>
        <v/>
      </c>
      <c r="D3" s="86" t="str">
        <f>IF(ISBLANK('Ficha de Jogo'!F10),"",'Ficha de Jogo'!F10)</f>
        <v/>
      </c>
      <c r="E3" s="88" t="str">
        <f t="shared" ref="E3:E11" si="0">IF(B3="","",IF(D3="x",IF(F3="",SUM(Q3:Y3)+Z3,SUM(Q3:Y3)+Z3+F3),IF(F3="",IF(AND(P3&lt;&gt;0,SUM(Q3:Y3)+AA3=0),SUM(Q3:Y3)+AA3+1,SUM(Q3:Y3)+AA3),SUM(Q3:Y3)+AA3+F3)))</f>
        <v/>
      </c>
      <c r="F3" s="89" t="str">
        <f>IF($D3="x",IF(COUNTIF('Ficha de Jogo'!$B$27:$J$28,$B3)=0,50+N('Ficha de Jogo'!$J$50),""),IF(COUNTIF('Ficha de Jogo'!$B$27:$J$28,$B3)=0,0,""))</f>
        <v/>
      </c>
      <c r="G3" s="90" t="str">
        <f>IF(ISNUMBER($A3),IF('Ficha de Jogo'!B$27=$B3,"in",IF('Ficha de Jogo'!B$28=$B3,"out","")),"")</f>
        <v/>
      </c>
      <c r="H3" s="90" t="str">
        <f>IF(ISNUMBER($A3),IF('Ficha de Jogo'!C$27=$B3,"in",IF('Ficha de Jogo'!C$28=$B3,"out","")),"")</f>
        <v/>
      </c>
      <c r="I3" s="90" t="str">
        <f>IF(ISNUMBER($A3),IF('Ficha de Jogo'!D$27=$B3,"in",IF('Ficha de Jogo'!D$28=$B3,"out","")),"")</f>
        <v/>
      </c>
      <c r="J3" s="90" t="str">
        <f>IF(ISNUMBER($A3),IF('Ficha de Jogo'!E$27=$B3,"in",IF('Ficha de Jogo'!E$28=$B3,"out","")),"")</f>
        <v/>
      </c>
      <c r="K3" s="90" t="str">
        <f>IF(ISNUMBER($A3),IF('Ficha de Jogo'!F$27=$B3,"in",IF('Ficha de Jogo'!F$28=$B3,"out","")),"")</f>
        <v/>
      </c>
      <c r="L3" s="90" t="str">
        <f>IF(ISNUMBER($A3),IF('Ficha de Jogo'!G$27=$B3,"in",IF('Ficha de Jogo'!G$28=$B3,"out","")),"")</f>
        <v/>
      </c>
      <c r="M3" s="90" t="str">
        <f>IF(ISNUMBER($A3),IF('Ficha de Jogo'!H$27=$B3,"in",IF('Ficha de Jogo'!H$28=$B3,"out","")),"")</f>
        <v/>
      </c>
      <c r="N3" s="90" t="str">
        <f>IF(ISNUMBER($A3),IF('Ficha de Jogo'!I$27=$B3,"in",IF('Ficha de Jogo'!I$28=$B3,"out","")),"")</f>
        <v/>
      </c>
      <c r="O3" s="90" t="str">
        <f>IF(ISNUMBER($A3),IF('Ficha de Jogo'!J$27=$B3,"in",IF('Ficha de Jogo'!J$28=$B3,"out","")),"")</f>
        <v/>
      </c>
      <c r="P3" s="91">
        <f t="shared" ref="P3:P16" si="1">COUNTIF($G3:$O3,"in")+COUNTIF($G3:$O3,"out")</f>
        <v>0</v>
      </c>
      <c r="Q3" s="90" t="str">
        <f>IF(G3="out",'Ficha de Jogo'!B$29,IF(G3="in",50+N('Ficha de Jogo'!$J$50)-'Ficha de Jogo'!B$29,""))</f>
        <v/>
      </c>
      <c r="R3" s="90" t="str">
        <f>IF(H3="out",'Ficha de Jogo'!C$29,IF(H3="in",50+N('Ficha de Jogo'!$J$50)-'Ficha de Jogo'!C$29,""))</f>
        <v/>
      </c>
      <c r="S3" s="90" t="str">
        <f>IF(I3="out",'Ficha de Jogo'!D$29,IF(I3="in",50+N('Ficha de Jogo'!$J$50)-'Ficha de Jogo'!D$29,""))</f>
        <v/>
      </c>
      <c r="T3" s="90" t="str">
        <f>IF(J3="out",'Ficha de Jogo'!E$29,IF(J3="in",50+N('Ficha de Jogo'!$J$50)-'Ficha de Jogo'!E$29,""))</f>
        <v/>
      </c>
      <c r="U3" s="90" t="str">
        <f>IF(K3="out",'Ficha de Jogo'!F$29,IF(K3="in",50+N('Ficha de Jogo'!$J$50)-'Ficha de Jogo'!F$29,""))</f>
        <v/>
      </c>
      <c r="V3" s="90" t="str">
        <f>IF(L3="out",'Ficha de Jogo'!G$29,IF(L3="in",50+N('Ficha de Jogo'!$J$50)-'Ficha de Jogo'!G$29,""))</f>
        <v/>
      </c>
      <c r="W3" s="90" t="str">
        <f>IF(M3="out",'Ficha de Jogo'!H$29,IF(M3="in",50+N('Ficha de Jogo'!$J$50)-'Ficha de Jogo'!H$29,""))</f>
        <v/>
      </c>
      <c r="X3" s="90" t="str">
        <f>IF(N3="out",'Ficha de Jogo'!I$29,IF(N3="in",50+N('Ficha de Jogo'!$J$50)-'Ficha de Jogo'!I$29,""))</f>
        <v/>
      </c>
      <c r="Y3" s="90" t="str">
        <f>IF(O3="out",'Ficha de Jogo'!J$29,IF(O3="in",50+N('Ficha de Jogo'!$J$50)-'Ficha de Jogo'!J$29,""))</f>
        <v/>
      </c>
      <c r="Z3" s="90">
        <f>IF($P3&gt;1,IF($P3&gt;2,IF($P3&gt;3,IF($P3&gt;4,IF($P3&gt;5,IF($P3&gt;6,IF($P3&gt;7,IF($P3&gt;8,IF($P3&gt;9,"aqui",-4*(50+N('Ficha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3" s="95">
        <f>IF($P3&gt;1,IF($P3&gt;2,IF($P3&gt;3,IF($P3&gt;4,IF($P3&gt;5,IF($P3&gt;6,IF($P3&gt;7,IF($P3&gt;8,IF($P3&gt;9,"aqui",-4*(50+N('Ficha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3" s="81"/>
      <c r="AC3" s="92" t="str">
        <f t="shared" ref="AC3:AC16" si="2">IF(D3="x",B3,"")</f>
        <v/>
      </c>
      <c r="AD3" s="90" t="str">
        <f t="shared" ref="AD3:AD16" si="3">IF(AND(G3="",AC3=$B3),$B3,IF(G3="in",$B3,""))</f>
        <v/>
      </c>
      <c r="AE3" s="90" t="str">
        <f t="shared" ref="AE3:AL16" si="4">IF(AND(H3="",AD3=$B3),$B3,IF(H3="in",$B3,""))</f>
        <v/>
      </c>
      <c r="AF3" s="90" t="str">
        <f t="shared" si="4"/>
        <v/>
      </c>
      <c r="AG3" s="90" t="str">
        <f t="shared" si="4"/>
        <v/>
      </c>
      <c r="AH3" s="90" t="str">
        <f t="shared" si="4"/>
        <v/>
      </c>
      <c r="AI3" s="90" t="str">
        <f t="shared" si="4"/>
        <v/>
      </c>
      <c r="AJ3" s="90" t="str">
        <f t="shared" si="4"/>
        <v/>
      </c>
      <c r="AK3" s="90" t="str">
        <f t="shared" si="4"/>
        <v/>
      </c>
      <c r="AL3" s="90" t="str">
        <f t="shared" si="4"/>
        <v/>
      </c>
    </row>
    <row r="4" spans="1:38" ht="21" customHeight="1" x14ac:dyDescent="0.3">
      <c r="A4" s="86" t="str">
        <f>IF(ISBLANK('Ficha de Jogo'!A11),"",'Ficha de Jogo'!A11)</f>
        <v/>
      </c>
      <c r="B4" s="86" t="str">
        <f>IF(ISBLANK('Ficha de Jogo'!B11),"",'Ficha de Jogo'!B11)</f>
        <v/>
      </c>
      <c r="C4" s="87" t="str">
        <f>'Ficha de Jogo'!C11</f>
        <v/>
      </c>
      <c r="D4" s="86" t="str">
        <f>IF(ISBLANK('Ficha de Jogo'!F11),"",'Ficha de Jogo'!F11)</f>
        <v/>
      </c>
      <c r="E4" s="88" t="str">
        <f t="shared" si="0"/>
        <v/>
      </c>
      <c r="F4" s="89" t="str">
        <f>IF($D4="x",IF(COUNTIF('Ficha de Jogo'!$B$27:$J$28,$B4)=0,50+N('Ficha de Jogo'!$J$50),""),IF(COUNTIF('Ficha de Jogo'!$B$27:$J$28,$B4)=0,0,""))</f>
        <v/>
      </c>
      <c r="G4" s="90" t="str">
        <f>IF(ISNUMBER($A4),IF('Ficha de Jogo'!B$27=$B4,"in",IF('Ficha de Jogo'!B$28=$B4,"out","")),"")</f>
        <v/>
      </c>
      <c r="H4" s="90" t="str">
        <f>IF(ISNUMBER($A4),IF('Ficha de Jogo'!C$27=$B4,"in",IF('Ficha de Jogo'!C$28=$B4,"out","")),"")</f>
        <v/>
      </c>
      <c r="I4" s="90" t="str">
        <f>IF(ISNUMBER($A4),IF('Ficha de Jogo'!D$27=$B4,"in",IF('Ficha de Jogo'!D$28=$B4,"out","")),"")</f>
        <v/>
      </c>
      <c r="J4" s="90" t="str">
        <f>IF(ISNUMBER($A4),IF('Ficha de Jogo'!E$27=$B4,"in",IF('Ficha de Jogo'!E$28=$B4,"out","")),"")</f>
        <v/>
      </c>
      <c r="K4" s="90" t="str">
        <f>IF(ISNUMBER($A4),IF('Ficha de Jogo'!F$27=$B4,"in",IF('Ficha de Jogo'!F$28=$B4,"out","")),"")</f>
        <v/>
      </c>
      <c r="L4" s="90" t="str">
        <f>IF(ISNUMBER($A4),IF('Ficha de Jogo'!G$27=$B4,"in",IF('Ficha de Jogo'!G$28=$B4,"out","")),"")</f>
        <v/>
      </c>
      <c r="M4" s="90" t="str">
        <f>IF(ISNUMBER($A4),IF('Ficha de Jogo'!H$27=$B4,"in",IF('Ficha de Jogo'!H$28=$B4,"out","")),"")</f>
        <v/>
      </c>
      <c r="N4" s="90" t="str">
        <f>IF(ISNUMBER($A4),IF('Ficha de Jogo'!I$27=$B4,"in",IF('Ficha de Jogo'!I$28=$B4,"out","")),"")</f>
        <v/>
      </c>
      <c r="O4" s="90" t="str">
        <f>IF(ISNUMBER($A4),IF('Ficha de Jogo'!J$27=$B4,"in",IF('Ficha de Jogo'!J$28=$B4,"out","")),"")</f>
        <v/>
      </c>
      <c r="P4" s="91">
        <f t="shared" si="1"/>
        <v>0</v>
      </c>
      <c r="Q4" s="90" t="str">
        <f>IF(G4="out",'Ficha de Jogo'!B$29,IF(G4="in",50+N('Ficha de Jogo'!$J$50)-'Ficha de Jogo'!B$29,""))</f>
        <v/>
      </c>
      <c r="R4" s="90" t="str">
        <f>IF(H4="out",'Ficha de Jogo'!C$29,IF(H4="in",50+N('Ficha de Jogo'!$J$50)-'Ficha de Jogo'!C$29,""))</f>
        <v/>
      </c>
      <c r="S4" s="90" t="str">
        <f>IF(I4="out",'Ficha de Jogo'!D$29,IF(I4="in",50+N('Ficha de Jogo'!$J$50)-'Ficha de Jogo'!D$29,""))</f>
        <v/>
      </c>
      <c r="T4" s="90" t="str">
        <f>IF(J4="out",'Ficha de Jogo'!E$29,IF(J4="in",50+N('Ficha de Jogo'!$J$50)-'Ficha de Jogo'!E$29,""))</f>
        <v/>
      </c>
      <c r="U4" s="90" t="str">
        <f>IF(K4="out",'Ficha de Jogo'!F$29,IF(K4="in",50+N('Ficha de Jogo'!$J$50)-'Ficha de Jogo'!F$29,""))</f>
        <v/>
      </c>
      <c r="V4" s="90" t="str">
        <f>IF(L4="out",'Ficha de Jogo'!G$29,IF(L4="in",50+N('Ficha de Jogo'!$J$50)-'Ficha de Jogo'!G$29,""))</f>
        <v/>
      </c>
      <c r="W4" s="90" t="str">
        <f>IF(M4="out",'Ficha de Jogo'!H$29,IF(M4="in",50+N('Ficha de Jogo'!$J$50)-'Ficha de Jogo'!H$29,""))</f>
        <v/>
      </c>
      <c r="X4" s="90" t="str">
        <f>IF(N4="out",'Ficha de Jogo'!I$29,IF(N4="in",50+N('Ficha de Jogo'!$J$50)-'Ficha de Jogo'!I$29,""))</f>
        <v/>
      </c>
      <c r="Y4" s="90" t="str">
        <f>IF(O4="out",'Ficha de Jogo'!J$29,IF(O4="in",50+N('Ficha de Jogo'!$J$50)-'Ficha de Jogo'!J$29,""))</f>
        <v/>
      </c>
      <c r="Z4" s="90">
        <f>IF($P4&gt;1,IF($P4&gt;2,IF($P4&gt;3,IF($P4&gt;4,IF($P4&gt;5,IF($P4&gt;6,IF($P4&gt;7,IF($P4&gt;8,IF($P4&gt;9,"aqui",-4*(50+N('Ficha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4" s="95">
        <f>IF($P4&gt;1,IF($P4&gt;2,IF($P4&gt;3,IF($P4&gt;4,IF($P4&gt;5,IF($P4&gt;6,IF($P4&gt;7,IF($P4&gt;8,IF($P4&gt;9,"aqui",-4*(50+N('Ficha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4" s="81"/>
      <c r="AC4" s="92" t="str">
        <f t="shared" si="2"/>
        <v/>
      </c>
      <c r="AD4" s="90" t="str">
        <f t="shared" si="3"/>
        <v/>
      </c>
      <c r="AE4" s="90" t="str">
        <f t="shared" si="4"/>
        <v/>
      </c>
      <c r="AF4" s="90" t="str">
        <f t="shared" si="4"/>
        <v/>
      </c>
      <c r="AG4" s="90" t="str">
        <f t="shared" si="4"/>
        <v/>
      </c>
      <c r="AH4" s="90" t="str">
        <f t="shared" si="4"/>
        <v/>
      </c>
      <c r="AI4" s="90" t="str">
        <f t="shared" si="4"/>
        <v/>
      </c>
      <c r="AJ4" s="90" t="str">
        <f t="shared" si="4"/>
        <v/>
      </c>
      <c r="AK4" s="90" t="str">
        <f t="shared" si="4"/>
        <v/>
      </c>
      <c r="AL4" s="90" t="str">
        <f t="shared" si="4"/>
        <v/>
      </c>
    </row>
    <row r="5" spans="1:38" ht="21" customHeight="1" x14ac:dyDescent="0.3">
      <c r="A5" s="86" t="str">
        <f>IF(ISBLANK('Ficha de Jogo'!A12),"",'Ficha de Jogo'!A12)</f>
        <v/>
      </c>
      <c r="B5" s="86" t="str">
        <f>IF(ISBLANK('Ficha de Jogo'!B12),"",'Ficha de Jogo'!B12)</f>
        <v/>
      </c>
      <c r="C5" s="87" t="str">
        <f>'Ficha de Jogo'!C12</f>
        <v/>
      </c>
      <c r="D5" s="86" t="str">
        <f>IF(ISBLANK('Ficha de Jogo'!F12),"",'Ficha de Jogo'!F12)</f>
        <v/>
      </c>
      <c r="E5" s="88" t="str">
        <f t="shared" si="0"/>
        <v/>
      </c>
      <c r="F5" s="89" t="str">
        <f>IF($D5="x",IF(COUNTIF('Ficha de Jogo'!$B$27:$J$28,$B5)=0,50+N('Ficha de Jogo'!$J$50),""),IF(COUNTIF('Ficha de Jogo'!$B$27:$J$28,$B5)=0,0,""))</f>
        <v/>
      </c>
      <c r="G5" s="90" t="str">
        <f>IF(ISNUMBER($A5),IF('Ficha de Jogo'!B$27=$B5,"in",IF('Ficha de Jogo'!B$28=$B5,"out","")),"")</f>
        <v/>
      </c>
      <c r="H5" s="90" t="str">
        <f>IF(ISNUMBER($A5),IF('Ficha de Jogo'!C$27=$B5,"in",IF('Ficha de Jogo'!C$28=$B5,"out","")),"")</f>
        <v/>
      </c>
      <c r="I5" s="90" t="str">
        <f>IF(ISNUMBER($A5),IF('Ficha de Jogo'!D$27=$B5,"in",IF('Ficha de Jogo'!D$28=$B5,"out","")),"")</f>
        <v/>
      </c>
      <c r="J5" s="90" t="str">
        <f>IF(ISNUMBER($A5),IF('Ficha de Jogo'!E$27=$B5,"in",IF('Ficha de Jogo'!E$28=$B5,"out","")),"")</f>
        <v/>
      </c>
      <c r="K5" s="90" t="str">
        <f>IF(ISNUMBER($A5),IF('Ficha de Jogo'!F$27=$B5,"in",IF('Ficha de Jogo'!F$28=$B5,"out","")),"")</f>
        <v/>
      </c>
      <c r="L5" s="90" t="str">
        <f>IF(ISNUMBER($A5),IF('Ficha de Jogo'!G$27=$B5,"in",IF('Ficha de Jogo'!G$28=$B5,"out","")),"")</f>
        <v/>
      </c>
      <c r="M5" s="90" t="str">
        <f>IF(ISNUMBER($A5),IF('Ficha de Jogo'!H$27=$B5,"in",IF('Ficha de Jogo'!H$28=$B5,"out","")),"")</f>
        <v/>
      </c>
      <c r="N5" s="90" t="str">
        <f>IF(ISNUMBER($A5),IF('Ficha de Jogo'!I$27=$B5,"in",IF('Ficha de Jogo'!I$28=$B5,"out","")),"")</f>
        <v/>
      </c>
      <c r="O5" s="90" t="str">
        <f>IF(ISNUMBER($A5),IF('Ficha de Jogo'!J$27=$B5,"in",IF('Ficha de Jogo'!J$28=$B5,"out","")),"")</f>
        <v/>
      </c>
      <c r="P5" s="91">
        <f t="shared" si="1"/>
        <v>0</v>
      </c>
      <c r="Q5" s="90" t="str">
        <f>IF(G5="out",'Ficha de Jogo'!B$29,IF(G5="in",50+N('Ficha de Jogo'!$J$50)-'Ficha de Jogo'!B$29,""))</f>
        <v/>
      </c>
      <c r="R5" s="90" t="str">
        <f>IF(H5="out",'Ficha de Jogo'!C$29,IF(H5="in",50+N('Ficha de Jogo'!$J$50)-'Ficha de Jogo'!C$29,""))</f>
        <v/>
      </c>
      <c r="S5" s="90" t="str">
        <f>IF(I5="out",'Ficha de Jogo'!D$29,IF(I5="in",50+N('Ficha de Jogo'!$J$50)-'Ficha de Jogo'!D$29,""))</f>
        <v/>
      </c>
      <c r="T5" s="90" t="str">
        <f>IF(J5="out",'Ficha de Jogo'!E$29,IF(J5="in",50+N('Ficha de Jogo'!$J$50)-'Ficha de Jogo'!E$29,""))</f>
        <v/>
      </c>
      <c r="U5" s="90" t="str">
        <f>IF(K5="out",'Ficha de Jogo'!F$29,IF(K5="in",50+N('Ficha de Jogo'!$J$50)-'Ficha de Jogo'!F$29,""))</f>
        <v/>
      </c>
      <c r="V5" s="90" t="str">
        <f>IF(L5="out",'Ficha de Jogo'!G$29,IF(L5="in",50+N('Ficha de Jogo'!$J$50)-'Ficha de Jogo'!G$29,""))</f>
        <v/>
      </c>
      <c r="W5" s="90" t="str">
        <f>IF(M5="out",'Ficha de Jogo'!H$29,IF(M5="in",50+N('Ficha de Jogo'!$J$50)-'Ficha de Jogo'!H$29,""))</f>
        <v/>
      </c>
      <c r="X5" s="90" t="str">
        <f>IF(N5="out",'Ficha de Jogo'!I$29,IF(N5="in",50+N('Ficha de Jogo'!$J$50)-'Ficha de Jogo'!I$29,""))</f>
        <v/>
      </c>
      <c r="Y5" s="90" t="str">
        <f>IF(O5="out",'Ficha de Jogo'!J$29,IF(O5="in",50+N('Ficha de Jogo'!$J$50)-'Ficha de Jogo'!J$29,""))</f>
        <v/>
      </c>
      <c r="Z5" s="90">
        <f>IF($P5&gt;1,IF($P5&gt;2,IF($P5&gt;3,IF($P5&gt;4,IF($P5&gt;5,IF($P5&gt;6,IF($P5&gt;7,IF($P5&gt;8,IF($P5&gt;9,"aqui",-4*(50+N('Ficha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5" s="95">
        <f>IF($P5&gt;1,IF($P5&gt;2,IF($P5&gt;3,IF($P5&gt;4,IF($P5&gt;5,IF($P5&gt;6,IF($P5&gt;7,IF($P5&gt;8,IF($P5&gt;9,"aqui",-4*(50+N('Ficha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5" s="81"/>
      <c r="AC5" s="92" t="str">
        <f t="shared" si="2"/>
        <v/>
      </c>
      <c r="AD5" s="90" t="str">
        <f t="shared" si="3"/>
        <v/>
      </c>
      <c r="AE5" s="90" t="str">
        <f t="shared" si="4"/>
        <v/>
      </c>
      <c r="AF5" s="90" t="str">
        <f t="shared" si="4"/>
        <v/>
      </c>
      <c r="AG5" s="90" t="str">
        <f t="shared" si="4"/>
        <v/>
      </c>
      <c r="AH5" s="90" t="str">
        <f t="shared" si="4"/>
        <v/>
      </c>
      <c r="AI5" s="90" t="str">
        <f t="shared" si="4"/>
        <v/>
      </c>
      <c r="AJ5" s="90" t="str">
        <f t="shared" si="4"/>
        <v/>
      </c>
      <c r="AK5" s="90" t="str">
        <f t="shared" si="4"/>
        <v/>
      </c>
      <c r="AL5" s="90" t="str">
        <f t="shared" si="4"/>
        <v/>
      </c>
    </row>
    <row r="6" spans="1:38" ht="21" customHeight="1" x14ac:dyDescent="0.3">
      <c r="A6" s="86" t="str">
        <f>IF(ISBLANK('Ficha de Jogo'!A13),"",'Ficha de Jogo'!A13)</f>
        <v/>
      </c>
      <c r="B6" s="86" t="str">
        <f>IF(ISBLANK('Ficha de Jogo'!B13),"",'Ficha de Jogo'!B13)</f>
        <v/>
      </c>
      <c r="C6" s="87" t="str">
        <f>'Ficha de Jogo'!C13</f>
        <v/>
      </c>
      <c r="D6" s="86" t="str">
        <f>IF(ISBLANK('Ficha de Jogo'!F13),"",'Ficha de Jogo'!F13)</f>
        <v/>
      </c>
      <c r="E6" s="88" t="str">
        <f t="shared" si="0"/>
        <v/>
      </c>
      <c r="F6" s="89" t="str">
        <f>IF($D6="x",IF(COUNTIF('Ficha de Jogo'!$B$27:$J$28,$B6)=0,50+N('Ficha de Jogo'!$J$50),""),IF(COUNTIF('Ficha de Jogo'!$B$27:$J$28,$B6)=0,0,""))</f>
        <v/>
      </c>
      <c r="G6" s="90" t="str">
        <f>IF(ISNUMBER($A6),IF('Ficha de Jogo'!B$27=$B6,"in",IF('Ficha de Jogo'!B$28=$B6,"out","")),"")</f>
        <v/>
      </c>
      <c r="H6" s="90" t="str">
        <f>IF(ISNUMBER($A6),IF('Ficha de Jogo'!C$27=$B6,"in",IF('Ficha de Jogo'!C$28=$B6,"out","")),"")</f>
        <v/>
      </c>
      <c r="I6" s="90" t="str">
        <f>IF(ISNUMBER($A6),IF('Ficha de Jogo'!D$27=$B6,"in",IF('Ficha de Jogo'!D$28=$B6,"out","")),"")</f>
        <v/>
      </c>
      <c r="J6" s="90" t="str">
        <f>IF(ISNUMBER($A6),IF('Ficha de Jogo'!E$27=$B6,"in",IF('Ficha de Jogo'!E$28=$B6,"out","")),"")</f>
        <v/>
      </c>
      <c r="K6" s="90" t="str">
        <f>IF(ISNUMBER($A6),IF('Ficha de Jogo'!F$27=$B6,"in",IF('Ficha de Jogo'!F$28=$B6,"out","")),"")</f>
        <v/>
      </c>
      <c r="L6" s="90" t="str">
        <f>IF(ISNUMBER($A6),IF('Ficha de Jogo'!G$27=$B6,"in",IF('Ficha de Jogo'!G$28=$B6,"out","")),"")</f>
        <v/>
      </c>
      <c r="M6" s="90" t="str">
        <f>IF(ISNUMBER($A6),IF('Ficha de Jogo'!H$27=$B6,"in",IF('Ficha de Jogo'!H$28=$B6,"out","")),"")</f>
        <v/>
      </c>
      <c r="N6" s="90" t="str">
        <f>IF(ISNUMBER($A6),IF('Ficha de Jogo'!I$27=$B6,"in",IF('Ficha de Jogo'!I$28=$B6,"out","")),"")</f>
        <v/>
      </c>
      <c r="O6" s="90" t="str">
        <f>IF(ISNUMBER($A6),IF('Ficha de Jogo'!J$27=$B6,"in",IF('Ficha de Jogo'!J$28=$B6,"out","")),"")</f>
        <v/>
      </c>
      <c r="P6" s="91">
        <f t="shared" si="1"/>
        <v>0</v>
      </c>
      <c r="Q6" s="90" t="str">
        <f>IF(G6="out",'Ficha de Jogo'!B$29,IF(G6="in",50+N('Ficha de Jogo'!$J$50)-'Ficha de Jogo'!B$29,""))</f>
        <v/>
      </c>
      <c r="R6" s="90" t="str">
        <f>IF(H6="out",'Ficha de Jogo'!C$29,IF(H6="in",50+N('Ficha de Jogo'!$J$50)-'Ficha de Jogo'!C$29,""))</f>
        <v/>
      </c>
      <c r="S6" s="90" t="str">
        <f>IF(I6="out",'Ficha de Jogo'!D$29,IF(I6="in",50+N('Ficha de Jogo'!$J$50)-'Ficha de Jogo'!D$29,""))</f>
        <v/>
      </c>
      <c r="T6" s="90" t="str">
        <f>IF(J6="out",'Ficha de Jogo'!E$29,IF(J6="in",50+N('Ficha de Jogo'!$J$50)-'Ficha de Jogo'!E$29,""))</f>
        <v/>
      </c>
      <c r="U6" s="90" t="str">
        <f>IF(K6="out",'Ficha de Jogo'!F$29,IF(K6="in",50+N('Ficha de Jogo'!$J$50)-'Ficha de Jogo'!F$29,""))</f>
        <v/>
      </c>
      <c r="V6" s="90" t="str">
        <f>IF(L6="out",'Ficha de Jogo'!G$29,IF(L6="in",50+N('Ficha de Jogo'!$J$50)-'Ficha de Jogo'!G$29,""))</f>
        <v/>
      </c>
      <c r="W6" s="90" t="str">
        <f>IF(M6="out",'Ficha de Jogo'!H$29,IF(M6="in",50+N('Ficha de Jogo'!$J$50)-'Ficha de Jogo'!H$29,""))</f>
        <v/>
      </c>
      <c r="X6" s="90" t="str">
        <f>IF(N6="out",'Ficha de Jogo'!I$29,IF(N6="in",50+N('Ficha de Jogo'!$J$50)-'Ficha de Jogo'!I$29,""))</f>
        <v/>
      </c>
      <c r="Y6" s="90" t="str">
        <f>IF(O6="out",'Ficha de Jogo'!J$29,IF(O6="in",50+N('Ficha de Jogo'!$J$50)-'Ficha de Jogo'!J$29,""))</f>
        <v/>
      </c>
      <c r="Z6" s="90">
        <f>IF($P6&gt;1,IF($P6&gt;2,IF($P6&gt;3,IF($P6&gt;4,IF($P6&gt;5,IF($P6&gt;6,IF($P6&gt;7,IF($P6&gt;8,IF($P6&gt;9,"aqui",-4*(50+N('Ficha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6" s="95">
        <f>IF($P6&gt;1,IF($P6&gt;2,IF($P6&gt;3,IF($P6&gt;4,IF($P6&gt;5,IF($P6&gt;6,IF($P6&gt;7,IF($P6&gt;8,IF($P6&gt;9,"aqui",-4*(50+N('Ficha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6" s="81"/>
      <c r="AC6" s="92" t="str">
        <f t="shared" si="2"/>
        <v/>
      </c>
      <c r="AD6" s="90" t="str">
        <f t="shared" si="3"/>
        <v/>
      </c>
      <c r="AE6" s="90" t="str">
        <f t="shared" si="4"/>
        <v/>
      </c>
      <c r="AF6" s="90" t="str">
        <f t="shared" si="4"/>
        <v/>
      </c>
      <c r="AG6" s="90" t="str">
        <f t="shared" si="4"/>
        <v/>
      </c>
      <c r="AH6" s="90" t="str">
        <f t="shared" si="4"/>
        <v/>
      </c>
      <c r="AI6" s="90" t="str">
        <f t="shared" si="4"/>
        <v/>
      </c>
      <c r="AJ6" s="90" t="str">
        <f t="shared" si="4"/>
        <v/>
      </c>
      <c r="AK6" s="90" t="str">
        <f t="shared" si="4"/>
        <v/>
      </c>
      <c r="AL6" s="90" t="str">
        <f t="shared" si="4"/>
        <v/>
      </c>
    </row>
    <row r="7" spans="1:38" ht="21" customHeight="1" x14ac:dyDescent="0.3">
      <c r="A7" s="86" t="str">
        <f>IF(ISBLANK('Ficha de Jogo'!A14),"",'Ficha de Jogo'!A14)</f>
        <v/>
      </c>
      <c r="B7" s="86" t="str">
        <f>IF(ISBLANK('Ficha de Jogo'!B14),"",'Ficha de Jogo'!B14)</f>
        <v/>
      </c>
      <c r="C7" s="87" t="str">
        <f>'Ficha de Jogo'!C14</f>
        <v/>
      </c>
      <c r="D7" s="86" t="str">
        <f>IF(ISBLANK('Ficha de Jogo'!F14),"",'Ficha de Jogo'!F14)</f>
        <v/>
      </c>
      <c r="E7" s="88" t="str">
        <f t="shared" si="0"/>
        <v/>
      </c>
      <c r="F7" s="89" t="str">
        <f>IF($D7="x",IF(COUNTIF('Ficha de Jogo'!$B$27:$J$28,$B7)=0,50+N('Ficha de Jogo'!$J$50),""),IF(COUNTIF('Ficha de Jogo'!$B$27:$J$28,$B7)=0,0,""))</f>
        <v/>
      </c>
      <c r="G7" s="90" t="str">
        <f>IF(ISNUMBER($A7),IF('Ficha de Jogo'!B$27=$B7,"in",IF('Ficha de Jogo'!B$28=$B7,"out","")),"")</f>
        <v/>
      </c>
      <c r="H7" s="90" t="str">
        <f>IF(ISNUMBER($A7),IF('Ficha de Jogo'!C$27=$B7,"in",IF('Ficha de Jogo'!C$28=$B7,"out","")),"")</f>
        <v/>
      </c>
      <c r="I7" s="90" t="str">
        <f>IF(ISNUMBER($A7),IF('Ficha de Jogo'!D$27=$B7,"in",IF('Ficha de Jogo'!D$28=$B7,"out","")),"")</f>
        <v/>
      </c>
      <c r="J7" s="90" t="str">
        <f>IF(ISNUMBER($A7),IF('Ficha de Jogo'!E$27=$B7,"in",IF('Ficha de Jogo'!E$28=$B7,"out","")),"")</f>
        <v/>
      </c>
      <c r="K7" s="90" t="str">
        <f>IF(ISNUMBER($A7),IF('Ficha de Jogo'!F$27=$B7,"in",IF('Ficha de Jogo'!F$28=$B7,"out","")),"")</f>
        <v/>
      </c>
      <c r="L7" s="90" t="str">
        <f>IF(ISNUMBER($A7),IF('Ficha de Jogo'!G$27=$B7,"in",IF('Ficha de Jogo'!G$28=$B7,"out","")),"")</f>
        <v/>
      </c>
      <c r="M7" s="90" t="str">
        <f>IF(ISNUMBER($A7),IF('Ficha de Jogo'!H$27=$B7,"in",IF('Ficha de Jogo'!H$28=$B7,"out","")),"")</f>
        <v/>
      </c>
      <c r="N7" s="90" t="str">
        <f>IF(ISNUMBER($A7),IF('Ficha de Jogo'!I$27=$B7,"in",IF('Ficha de Jogo'!I$28=$B7,"out","")),"")</f>
        <v/>
      </c>
      <c r="O7" s="90" t="str">
        <f>IF(ISNUMBER($A7),IF('Ficha de Jogo'!J$27=$B7,"in",IF('Ficha de Jogo'!J$28=$B7,"out","")),"")</f>
        <v/>
      </c>
      <c r="P7" s="91">
        <f t="shared" si="1"/>
        <v>0</v>
      </c>
      <c r="Q7" s="90" t="str">
        <f>IF(G7="out",'Ficha de Jogo'!B$29,IF(G7="in",50+N('Ficha de Jogo'!$J$50)-'Ficha de Jogo'!B$29,""))</f>
        <v/>
      </c>
      <c r="R7" s="90" t="str">
        <f>IF(H7="out",'Ficha de Jogo'!C$29,IF(H7="in",50+N('Ficha de Jogo'!$J$50)-'Ficha de Jogo'!C$29,""))</f>
        <v/>
      </c>
      <c r="S7" s="90" t="str">
        <f>IF(I7="out",'Ficha de Jogo'!D$29,IF(I7="in",50+N('Ficha de Jogo'!$J$50)-'Ficha de Jogo'!D$29,""))</f>
        <v/>
      </c>
      <c r="T7" s="90" t="str">
        <f>IF(J7="out",'Ficha de Jogo'!E$29,IF(J7="in",50+N('Ficha de Jogo'!$J$50)-'Ficha de Jogo'!E$29,""))</f>
        <v/>
      </c>
      <c r="U7" s="90" t="str">
        <f>IF(K7="out",'Ficha de Jogo'!F$29,IF(K7="in",50+N('Ficha de Jogo'!$J$50)-'Ficha de Jogo'!F$29,""))</f>
        <v/>
      </c>
      <c r="V7" s="90" t="str">
        <f>IF(L7="out",'Ficha de Jogo'!G$29,IF(L7="in",50+N('Ficha de Jogo'!$J$50)-'Ficha de Jogo'!G$29,""))</f>
        <v/>
      </c>
      <c r="W7" s="90" t="str">
        <f>IF(M7="out",'Ficha de Jogo'!H$29,IF(M7="in",50+N('Ficha de Jogo'!$J$50)-'Ficha de Jogo'!H$29,""))</f>
        <v/>
      </c>
      <c r="X7" s="90" t="str">
        <f>IF(N7="out",'Ficha de Jogo'!I$29,IF(N7="in",50+N('Ficha de Jogo'!$J$50)-'Ficha de Jogo'!I$29,""))</f>
        <v/>
      </c>
      <c r="Y7" s="90" t="str">
        <f>IF(O7="out",'Ficha de Jogo'!J$29,IF(O7="in",50+N('Ficha de Jogo'!$J$50)-'Ficha de Jogo'!J$29,""))</f>
        <v/>
      </c>
      <c r="Z7" s="90">
        <f>IF($P7&gt;1,IF($P7&gt;2,IF($P7&gt;3,IF($P7&gt;4,IF($P7&gt;5,IF($P7&gt;6,IF($P7&gt;7,IF($P7&gt;8,IF($P7&gt;9,"aqui",-4*(50+N('Ficha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7" s="95">
        <f>IF($P7&gt;1,IF($P7&gt;2,IF($P7&gt;3,IF($P7&gt;4,IF($P7&gt;5,IF($P7&gt;6,IF($P7&gt;7,IF($P7&gt;8,IF($P7&gt;9,"aqui",-4*(50+N('Ficha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7" s="81"/>
      <c r="AC7" s="92" t="str">
        <f t="shared" si="2"/>
        <v/>
      </c>
      <c r="AD7" s="90" t="str">
        <f t="shared" si="3"/>
        <v/>
      </c>
      <c r="AE7" s="90" t="str">
        <f t="shared" si="4"/>
        <v/>
      </c>
      <c r="AF7" s="90" t="str">
        <f t="shared" si="4"/>
        <v/>
      </c>
      <c r="AG7" s="90" t="str">
        <f t="shared" si="4"/>
        <v/>
      </c>
      <c r="AH7" s="90" t="str">
        <f t="shared" si="4"/>
        <v/>
      </c>
      <c r="AI7" s="90" t="str">
        <f t="shared" si="4"/>
        <v/>
      </c>
      <c r="AJ7" s="90" t="str">
        <f t="shared" si="4"/>
        <v/>
      </c>
      <c r="AK7" s="90" t="str">
        <f t="shared" si="4"/>
        <v/>
      </c>
      <c r="AL7" s="90" t="str">
        <f t="shared" si="4"/>
        <v/>
      </c>
    </row>
    <row r="8" spans="1:38" ht="21" customHeight="1" x14ac:dyDescent="0.3">
      <c r="A8" s="86" t="str">
        <f>IF(ISBLANK('Ficha de Jogo'!A15),"",'Ficha de Jogo'!A15)</f>
        <v/>
      </c>
      <c r="B8" s="86" t="str">
        <f>IF(ISBLANK('Ficha de Jogo'!B15),"",'Ficha de Jogo'!B15)</f>
        <v/>
      </c>
      <c r="C8" s="87" t="str">
        <f>'Ficha de Jogo'!C15</f>
        <v/>
      </c>
      <c r="D8" s="86" t="str">
        <f>IF(ISBLANK('Ficha de Jogo'!F15),"",'Ficha de Jogo'!F15)</f>
        <v/>
      </c>
      <c r="E8" s="88" t="str">
        <f t="shared" si="0"/>
        <v/>
      </c>
      <c r="F8" s="89" t="str">
        <f>IF($D8="x",IF(COUNTIF('Ficha de Jogo'!$B$27:$J$28,$B8)=0,50+N('Ficha de Jogo'!$J$50),""),IF(COUNTIF('Ficha de Jogo'!$B$27:$J$28,$B8)=0,0,""))</f>
        <v/>
      </c>
      <c r="G8" s="90" t="str">
        <f>IF(ISNUMBER($A8),IF('Ficha de Jogo'!B$27=$B8,"in",IF('Ficha de Jogo'!B$28=$B8,"out","")),"")</f>
        <v/>
      </c>
      <c r="H8" s="90" t="str">
        <f>IF(ISNUMBER($A8),IF('Ficha de Jogo'!C$27=$B8,"in",IF('Ficha de Jogo'!C$28=$B8,"out","")),"")</f>
        <v/>
      </c>
      <c r="I8" s="90" t="str">
        <f>IF(ISNUMBER($A8),IF('Ficha de Jogo'!D$27=$B8,"in",IF('Ficha de Jogo'!D$28=$B8,"out","")),"")</f>
        <v/>
      </c>
      <c r="J8" s="90" t="str">
        <f>IF(ISNUMBER($A8),IF('Ficha de Jogo'!E$27=$B8,"in",IF('Ficha de Jogo'!E$28=$B8,"out","")),"")</f>
        <v/>
      </c>
      <c r="K8" s="90" t="str">
        <f>IF(ISNUMBER($A8),IF('Ficha de Jogo'!F$27=$B8,"in",IF('Ficha de Jogo'!F$28=$B8,"out","")),"")</f>
        <v/>
      </c>
      <c r="L8" s="90" t="str">
        <f>IF(ISNUMBER($A8),IF('Ficha de Jogo'!G$27=$B8,"in",IF('Ficha de Jogo'!G$28=$B8,"out","")),"")</f>
        <v/>
      </c>
      <c r="M8" s="90" t="str">
        <f>IF(ISNUMBER($A8),IF('Ficha de Jogo'!H$27=$B8,"in",IF('Ficha de Jogo'!H$28=$B8,"out","")),"")</f>
        <v/>
      </c>
      <c r="N8" s="90" t="str">
        <f>IF(ISNUMBER($A8),IF('Ficha de Jogo'!I$27=$B8,"in",IF('Ficha de Jogo'!I$28=$B8,"out","")),"")</f>
        <v/>
      </c>
      <c r="O8" s="90" t="str">
        <f>IF(ISNUMBER($A8),IF('Ficha de Jogo'!J$27=$B8,"in",IF('Ficha de Jogo'!J$28=$B8,"out","")),"")</f>
        <v/>
      </c>
      <c r="P8" s="91">
        <f t="shared" si="1"/>
        <v>0</v>
      </c>
      <c r="Q8" s="90" t="str">
        <f>IF(G8="out",'Ficha de Jogo'!B$29,IF(G8="in",50+N('Ficha de Jogo'!$J$50)-'Ficha de Jogo'!B$29,""))</f>
        <v/>
      </c>
      <c r="R8" s="90" t="str">
        <f>IF(H8="out",'Ficha de Jogo'!C$29,IF(H8="in",50+N('Ficha de Jogo'!$J$50)-'Ficha de Jogo'!C$29,""))</f>
        <v/>
      </c>
      <c r="S8" s="90" t="str">
        <f>IF(I8="out",'Ficha de Jogo'!D$29,IF(I8="in",50+N('Ficha de Jogo'!$J$50)-'Ficha de Jogo'!D$29,""))</f>
        <v/>
      </c>
      <c r="T8" s="90" t="str">
        <f>IF(J8="out",'Ficha de Jogo'!E$29,IF(J8="in",50+N('Ficha de Jogo'!$J$50)-'Ficha de Jogo'!E$29,""))</f>
        <v/>
      </c>
      <c r="U8" s="90" t="str">
        <f>IF(K8="out",'Ficha de Jogo'!F$29,IF(K8="in",50+N('Ficha de Jogo'!$J$50)-'Ficha de Jogo'!F$29,""))</f>
        <v/>
      </c>
      <c r="V8" s="90" t="str">
        <f>IF(L8="out",'Ficha de Jogo'!G$29,IF(L8="in",50+N('Ficha de Jogo'!$J$50)-'Ficha de Jogo'!G$29,""))</f>
        <v/>
      </c>
      <c r="W8" s="90" t="str">
        <f>IF(M8="out",'Ficha de Jogo'!H$29,IF(M8="in",50+N('Ficha de Jogo'!$J$50)-'Ficha de Jogo'!H$29,""))</f>
        <v/>
      </c>
      <c r="X8" s="90" t="str">
        <f>IF(N8="out",'Ficha de Jogo'!I$29,IF(N8="in",50+N('Ficha de Jogo'!$J$50)-'Ficha de Jogo'!I$29,""))</f>
        <v/>
      </c>
      <c r="Y8" s="90" t="str">
        <f>IF(O8="out",'Ficha de Jogo'!J$29,IF(O8="in",50+N('Ficha de Jogo'!$J$50)-'Ficha de Jogo'!J$29,""))</f>
        <v/>
      </c>
      <c r="Z8" s="90">
        <f>IF($P8&gt;1,IF($P8&gt;2,IF($P8&gt;3,IF($P8&gt;4,IF($P8&gt;5,IF($P8&gt;6,IF($P8&gt;7,IF($P8&gt;8,IF($P8&gt;9,"aqui",-4*(50+N('Ficha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8" s="95">
        <f>IF($P8&gt;1,IF($P8&gt;2,IF($P8&gt;3,IF($P8&gt;4,IF($P8&gt;5,IF($P8&gt;6,IF($P8&gt;7,IF($P8&gt;8,IF($P8&gt;9,"aqui",-4*(50+N('Ficha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8" s="81"/>
      <c r="AC8" s="92" t="str">
        <f t="shared" si="2"/>
        <v/>
      </c>
      <c r="AD8" s="90" t="str">
        <f t="shared" si="3"/>
        <v/>
      </c>
      <c r="AE8" s="90" t="str">
        <f t="shared" si="4"/>
        <v/>
      </c>
      <c r="AF8" s="90" t="str">
        <f t="shared" si="4"/>
        <v/>
      </c>
      <c r="AG8" s="90" t="str">
        <f t="shared" si="4"/>
        <v/>
      </c>
      <c r="AH8" s="90" t="str">
        <f t="shared" si="4"/>
        <v/>
      </c>
      <c r="AI8" s="90" t="str">
        <f t="shared" si="4"/>
        <v/>
      </c>
      <c r="AJ8" s="90" t="str">
        <f t="shared" si="4"/>
        <v/>
      </c>
      <c r="AK8" s="90" t="str">
        <f t="shared" si="4"/>
        <v/>
      </c>
      <c r="AL8" s="90" t="str">
        <f t="shared" si="4"/>
        <v/>
      </c>
    </row>
    <row r="9" spans="1:38" ht="21" customHeight="1" x14ac:dyDescent="0.3">
      <c r="A9" s="86" t="str">
        <f>IF(ISBLANK('Ficha de Jogo'!A16),"",'Ficha de Jogo'!A16)</f>
        <v/>
      </c>
      <c r="B9" s="86" t="str">
        <f>IF(ISBLANK('Ficha de Jogo'!B16),"",'Ficha de Jogo'!B16)</f>
        <v/>
      </c>
      <c r="C9" s="87" t="str">
        <f>'Ficha de Jogo'!C16</f>
        <v/>
      </c>
      <c r="D9" s="86" t="str">
        <f>IF(ISBLANK('Ficha de Jogo'!F16),"",'Ficha de Jogo'!F16)</f>
        <v/>
      </c>
      <c r="E9" s="88" t="str">
        <f t="shared" si="0"/>
        <v/>
      </c>
      <c r="F9" s="89" t="str">
        <f>IF($D9="x",IF(COUNTIF('Ficha de Jogo'!$B$27:$J$28,$B9)=0,50+N('Ficha de Jogo'!$J$50),""),IF(COUNTIF('Ficha de Jogo'!$B$27:$J$28,$B9)=0,0,""))</f>
        <v/>
      </c>
      <c r="G9" s="90" t="str">
        <f>IF(ISNUMBER($A9),IF('Ficha de Jogo'!B$27=$B9,"in",IF('Ficha de Jogo'!B$28=$B9,"out","")),"")</f>
        <v/>
      </c>
      <c r="H9" s="90" t="str">
        <f>IF(ISNUMBER($A9),IF('Ficha de Jogo'!C$27=$B9,"in",IF('Ficha de Jogo'!C$28=$B9,"out","")),"")</f>
        <v/>
      </c>
      <c r="I9" s="90" t="str">
        <f>IF(ISNUMBER($A9),IF('Ficha de Jogo'!D$27=$B9,"in",IF('Ficha de Jogo'!D$28=$B9,"out","")),"")</f>
        <v/>
      </c>
      <c r="J9" s="90" t="str">
        <f>IF(ISNUMBER($A9),IF('Ficha de Jogo'!E$27=$B9,"in",IF('Ficha de Jogo'!E$28=$B9,"out","")),"")</f>
        <v/>
      </c>
      <c r="K9" s="90" t="str">
        <f>IF(ISNUMBER($A9),IF('Ficha de Jogo'!F$27=$B9,"in",IF('Ficha de Jogo'!F$28=$B9,"out","")),"")</f>
        <v/>
      </c>
      <c r="L9" s="90" t="str">
        <f>IF(ISNUMBER($A9),IF('Ficha de Jogo'!G$27=$B9,"in",IF('Ficha de Jogo'!G$28=$B9,"out","")),"")</f>
        <v/>
      </c>
      <c r="M9" s="90" t="str">
        <f>IF(ISNUMBER($A9),IF('Ficha de Jogo'!H$27=$B9,"in",IF('Ficha de Jogo'!H$28=$B9,"out","")),"")</f>
        <v/>
      </c>
      <c r="N9" s="90" t="str">
        <f>IF(ISNUMBER($A9),IF('Ficha de Jogo'!I$27=$B9,"in",IF('Ficha de Jogo'!I$28=$B9,"out","")),"")</f>
        <v/>
      </c>
      <c r="O9" s="90" t="str">
        <f>IF(ISNUMBER($A9),IF('Ficha de Jogo'!J$27=$B9,"in",IF('Ficha de Jogo'!J$28=$B9,"out","")),"")</f>
        <v/>
      </c>
      <c r="P9" s="91">
        <f t="shared" si="1"/>
        <v>0</v>
      </c>
      <c r="Q9" s="90" t="str">
        <f>IF(G9="out",'Ficha de Jogo'!B$29,IF(G9="in",50+N('Ficha de Jogo'!$J$50)-'Ficha de Jogo'!B$29,""))</f>
        <v/>
      </c>
      <c r="R9" s="90" t="str">
        <f>IF(H9="out",'Ficha de Jogo'!C$29,IF(H9="in",50+N('Ficha de Jogo'!$J$50)-'Ficha de Jogo'!C$29,""))</f>
        <v/>
      </c>
      <c r="S9" s="90" t="str">
        <f>IF(I9="out",'Ficha de Jogo'!D$29,IF(I9="in",50+N('Ficha de Jogo'!$J$50)-'Ficha de Jogo'!D$29,""))</f>
        <v/>
      </c>
      <c r="T9" s="90" t="str">
        <f>IF(J9="out",'Ficha de Jogo'!E$29,IF(J9="in",50+N('Ficha de Jogo'!$J$50)-'Ficha de Jogo'!E$29,""))</f>
        <v/>
      </c>
      <c r="U9" s="90" t="str">
        <f>IF(K9="out",'Ficha de Jogo'!F$29,IF(K9="in",50+N('Ficha de Jogo'!$J$50)-'Ficha de Jogo'!F$29,""))</f>
        <v/>
      </c>
      <c r="V9" s="90" t="str">
        <f>IF(L9="out",'Ficha de Jogo'!G$29,IF(L9="in",50+N('Ficha de Jogo'!$J$50)-'Ficha de Jogo'!G$29,""))</f>
        <v/>
      </c>
      <c r="W9" s="90" t="str">
        <f>IF(M9="out",'Ficha de Jogo'!H$29,IF(M9="in",50+N('Ficha de Jogo'!$J$50)-'Ficha de Jogo'!H$29,""))</f>
        <v/>
      </c>
      <c r="X9" s="90" t="str">
        <f>IF(N9="out",'Ficha de Jogo'!I$29,IF(N9="in",50+N('Ficha de Jogo'!$J$50)-'Ficha de Jogo'!I$29,""))</f>
        <v/>
      </c>
      <c r="Y9" s="90" t="str">
        <f>IF(O9="out",'Ficha de Jogo'!J$29,IF(O9="in",50+N('Ficha de Jogo'!$J$50)-'Ficha de Jogo'!J$29,""))</f>
        <v/>
      </c>
      <c r="Z9" s="90">
        <f>IF($P9&gt;1,IF($P9&gt;2,IF($P9&gt;3,IF($P9&gt;4,IF($P9&gt;5,IF($P9&gt;6,IF($P9&gt;7,IF($P9&gt;8,IF($P9&gt;9,"aqui",-4*(50+N('Ficha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9" s="95">
        <f>IF($P9&gt;1,IF($P9&gt;2,IF($P9&gt;3,IF($P9&gt;4,IF($P9&gt;5,IF($P9&gt;6,IF($P9&gt;7,IF($P9&gt;8,IF($P9&gt;9,"aqui",-4*(50+N('Ficha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9" s="81"/>
      <c r="AC9" s="92" t="str">
        <f t="shared" si="2"/>
        <v/>
      </c>
      <c r="AD9" s="90" t="str">
        <f t="shared" si="3"/>
        <v/>
      </c>
      <c r="AE9" s="90" t="str">
        <f t="shared" si="4"/>
        <v/>
      </c>
      <c r="AF9" s="90" t="str">
        <f t="shared" si="4"/>
        <v/>
      </c>
      <c r="AG9" s="90" t="str">
        <f t="shared" si="4"/>
        <v/>
      </c>
      <c r="AH9" s="90" t="str">
        <f t="shared" si="4"/>
        <v/>
      </c>
      <c r="AI9" s="90" t="str">
        <f t="shared" si="4"/>
        <v/>
      </c>
      <c r="AJ9" s="90" t="str">
        <f t="shared" si="4"/>
        <v/>
      </c>
      <c r="AK9" s="90" t="str">
        <f t="shared" si="4"/>
        <v/>
      </c>
      <c r="AL9" s="90" t="str">
        <f t="shared" si="4"/>
        <v/>
      </c>
    </row>
    <row r="10" spans="1:38" ht="21" customHeight="1" x14ac:dyDescent="0.3">
      <c r="A10" s="86" t="str">
        <f>IF(ISBLANK('Ficha de Jogo'!A17),"",'Ficha de Jogo'!A17)</f>
        <v/>
      </c>
      <c r="B10" s="86" t="str">
        <f>IF(ISBLANK('Ficha de Jogo'!B17),"",'Ficha de Jogo'!B17)</f>
        <v/>
      </c>
      <c r="C10" s="87" t="str">
        <f>'Ficha de Jogo'!C17</f>
        <v/>
      </c>
      <c r="D10" s="86" t="str">
        <f>IF(ISBLANK('Ficha de Jogo'!F17),"",'Ficha de Jogo'!F17)</f>
        <v/>
      </c>
      <c r="E10" s="88" t="str">
        <f>IF(B10="","",IF(D10="x",IF(F10="",SUM(Q10:Y10)+Z10,SUM(Q10:Y10)+Z10+F10),IF(F10="",IF(AND(P10&lt;&gt;0,SUM(Q10:Y10)+AA10=0),SUM(Q10:Y10)+AA10+1,SUM(Q10:Y10)+AA10),SUM(Q10:Y10)+AA10+F10)))</f>
        <v/>
      </c>
      <c r="F10" s="89" t="str">
        <f>IF($D10="x",IF(COUNTIF('Ficha de Jogo'!$B$27:$J$28,$B10)=0,50+N('Ficha de Jogo'!$J$50),""),IF(COUNTIF('Ficha de Jogo'!$B$27:$J$28,$B10)=0,0,""))</f>
        <v/>
      </c>
      <c r="G10" s="90" t="str">
        <f>IF(ISNUMBER($A10),IF('Ficha de Jogo'!B$27=$B10,"in",IF('Ficha de Jogo'!B$28=$B10,"out","")),"")</f>
        <v/>
      </c>
      <c r="H10" s="90" t="str">
        <f>IF(ISNUMBER($A10),IF('Ficha de Jogo'!C$27=$B10,"in",IF('Ficha de Jogo'!C$28=$B10,"out","")),"")</f>
        <v/>
      </c>
      <c r="I10" s="90" t="str">
        <f>IF(ISNUMBER($A10),IF('Ficha de Jogo'!D$27=$B10,"in",IF('Ficha de Jogo'!D$28=$B10,"out","")),"")</f>
        <v/>
      </c>
      <c r="J10" s="90" t="str">
        <f>IF(ISNUMBER($A10),IF('Ficha de Jogo'!E$27=$B10,"in",IF('Ficha de Jogo'!E$28=$B10,"out","")),"")</f>
        <v/>
      </c>
      <c r="K10" s="90" t="str">
        <f>IF(ISNUMBER($A10),IF('Ficha de Jogo'!F$27=$B10,"in",IF('Ficha de Jogo'!F$28=$B10,"out","")),"")</f>
        <v/>
      </c>
      <c r="L10" s="90" t="str">
        <f>IF(ISNUMBER($A10),IF('Ficha de Jogo'!G$27=$B10,"in",IF('Ficha de Jogo'!G$28=$B10,"out","")),"")</f>
        <v/>
      </c>
      <c r="M10" s="90" t="str">
        <f>IF(ISNUMBER($A10),IF('Ficha de Jogo'!H$27=$B10,"in",IF('Ficha de Jogo'!H$28=$B10,"out","")),"")</f>
        <v/>
      </c>
      <c r="N10" s="90" t="str">
        <f>IF(ISNUMBER($A10),IF('Ficha de Jogo'!I$27=$B10,"in",IF('Ficha de Jogo'!I$28=$B10,"out","")),"")</f>
        <v/>
      </c>
      <c r="O10" s="90" t="str">
        <f>IF(ISNUMBER($A10),IF('Ficha de Jogo'!J$27=$B10,"in",IF('Ficha de Jogo'!J$28=$B10,"out","")),"")</f>
        <v/>
      </c>
      <c r="P10" s="91">
        <f t="shared" si="1"/>
        <v>0</v>
      </c>
      <c r="Q10" s="90" t="str">
        <f>IF(G10="out",'Ficha de Jogo'!B$29,IF(G10="in",50+N('Ficha de Jogo'!$J$50)-'Ficha de Jogo'!B$29,""))</f>
        <v/>
      </c>
      <c r="R10" s="90" t="str">
        <f>IF(H10="out",'Ficha de Jogo'!C$29,IF(H10="in",50+N('Ficha de Jogo'!$J$50)-'Ficha de Jogo'!C$29,""))</f>
        <v/>
      </c>
      <c r="S10" s="90" t="str">
        <f>IF(I10="out",'Ficha de Jogo'!D$29,IF(I10="in",50+N('Ficha de Jogo'!$J$50)-'Ficha de Jogo'!D$29,""))</f>
        <v/>
      </c>
      <c r="T10" s="90" t="str">
        <f>IF(J10="out",'Ficha de Jogo'!E$29,IF(J10="in",50+N('Ficha de Jogo'!$J$50)-'Ficha de Jogo'!E$29,""))</f>
        <v/>
      </c>
      <c r="U10" s="90" t="str">
        <f>IF(K10="out",'Ficha de Jogo'!F$29,IF(K10="in",50+N('Ficha de Jogo'!$J$50)-'Ficha de Jogo'!F$29,""))</f>
        <v/>
      </c>
      <c r="V10" s="90" t="str">
        <f>IF(L10="out",'Ficha de Jogo'!G$29,IF(L10="in",50+N('Ficha de Jogo'!$J$50)-'Ficha de Jogo'!G$29,""))</f>
        <v/>
      </c>
      <c r="W10" s="90" t="str">
        <f>IF(M10="out",'Ficha de Jogo'!H$29,IF(M10="in",50+N('Ficha de Jogo'!$J$50)-'Ficha de Jogo'!H$29,""))</f>
        <v/>
      </c>
      <c r="X10" s="90" t="str">
        <f>IF(N10="out",'Ficha de Jogo'!I$29,IF(N10="in",50+N('Ficha de Jogo'!$J$50)-'Ficha de Jogo'!I$29,""))</f>
        <v/>
      </c>
      <c r="Y10" s="90" t="str">
        <f>IF(O10="out",'Ficha de Jogo'!J$29,IF(O10="in",50+N('Ficha de Jogo'!$J$50)-'Ficha de Jogo'!J$29,""))</f>
        <v/>
      </c>
      <c r="Z10" s="90">
        <f>IF($P10&gt;1,IF($P10&gt;2,IF($P10&gt;3,IF($P10&gt;4,IF($P10&gt;5,IF($P10&gt;6,IF($P10&gt;7,IF($P10&gt;8,IF($P10&gt;9,"aqui",-4*(50+N('Ficha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0" s="95">
        <f>IF($P10&gt;1,IF($P10&gt;2,IF($P10&gt;3,IF($P10&gt;4,IF($P10&gt;5,IF($P10&gt;6,IF($P10&gt;7,IF($P10&gt;8,IF($P10&gt;9,"aqui",-4*(50+N('Ficha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0" s="81"/>
      <c r="AC10" s="92" t="str">
        <f t="shared" si="2"/>
        <v/>
      </c>
      <c r="AD10" s="90" t="str">
        <f t="shared" si="3"/>
        <v/>
      </c>
      <c r="AE10" s="90" t="str">
        <f t="shared" si="4"/>
        <v/>
      </c>
      <c r="AF10" s="90" t="str">
        <f t="shared" si="4"/>
        <v/>
      </c>
      <c r="AG10" s="90" t="str">
        <f t="shared" si="4"/>
        <v/>
      </c>
      <c r="AH10" s="90" t="str">
        <f t="shared" si="4"/>
        <v/>
      </c>
      <c r="AI10" s="90" t="str">
        <f t="shared" si="4"/>
        <v/>
      </c>
      <c r="AJ10" s="90" t="str">
        <f t="shared" si="4"/>
        <v/>
      </c>
      <c r="AK10" s="90" t="str">
        <f t="shared" si="4"/>
        <v/>
      </c>
      <c r="AL10" s="90" t="str">
        <f t="shared" si="4"/>
        <v/>
      </c>
    </row>
    <row r="11" spans="1:38" ht="21" customHeight="1" x14ac:dyDescent="0.3">
      <c r="A11" s="86" t="str">
        <f>IF(ISBLANK('Ficha de Jogo'!A18),"",'Ficha de Jogo'!A18)</f>
        <v/>
      </c>
      <c r="B11" s="86" t="str">
        <f>IF(ISBLANK('Ficha de Jogo'!B18),"",'Ficha de Jogo'!B18)</f>
        <v/>
      </c>
      <c r="C11" s="87" t="str">
        <f>'Ficha de Jogo'!C18</f>
        <v/>
      </c>
      <c r="D11" s="86" t="str">
        <f>IF(ISBLANK('Ficha de Jogo'!F18),"",'Ficha de Jogo'!F18)</f>
        <v/>
      </c>
      <c r="E11" s="88" t="str">
        <f t="shared" si="0"/>
        <v/>
      </c>
      <c r="F11" s="89" t="str">
        <f>IF($D11="x",IF(COUNTIF('Ficha de Jogo'!$B$27:$J$28,$B11)=0,50+N('Ficha de Jogo'!$J$50),""),IF(COUNTIF('Ficha de Jogo'!$B$27:$J$28,$B11)=0,0,""))</f>
        <v/>
      </c>
      <c r="G11" s="90" t="str">
        <f>IF(ISNUMBER($A11),IF('Ficha de Jogo'!B$27=$B11,"in",IF('Ficha de Jogo'!B$28=$B11,"out","")),"")</f>
        <v/>
      </c>
      <c r="H11" s="90" t="str">
        <f>IF(ISNUMBER($A11),IF('Ficha de Jogo'!C$27=$B11,"in",IF('Ficha de Jogo'!C$28=$B11,"out","")),"")</f>
        <v/>
      </c>
      <c r="I11" s="90" t="str">
        <f>IF(ISNUMBER($A11),IF('Ficha de Jogo'!D$27=$B11,"in",IF('Ficha de Jogo'!D$28=$B11,"out","")),"")</f>
        <v/>
      </c>
      <c r="J11" s="90" t="str">
        <f>IF(ISNUMBER($A11),IF('Ficha de Jogo'!E$27=$B11,"in",IF('Ficha de Jogo'!E$28=$B11,"out","")),"")</f>
        <v/>
      </c>
      <c r="K11" s="90" t="str">
        <f>IF(ISNUMBER($A11),IF('Ficha de Jogo'!F$27=$B11,"in",IF('Ficha de Jogo'!F$28=$B11,"out","")),"")</f>
        <v/>
      </c>
      <c r="L11" s="90" t="str">
        <f>IF(ISNUMBER($A11),IF('Ficha de Jogo'!G$27=$B11,"in",IF('Ficha de Jogo'!G$28=$B11,"out","")),"")</f>
        <v/>
      </c>
      <c r="M11" s="90" t="str">
        <f>IF(ISNUMBER($A11),IF('Ficha de Jogo'!H$27=$B11,"in",IF('Ficha de Jogo'!H$28=$B11,"out","")),"")</f>
        <v/>
      </c>
      <c r="N11" s="90" t="str">
        <f>IF(ISNUMBER($A11),IF('Ficha de Jogo'!I$27=$B11,"in",IF('Ficha de Jogo'!I$28=$B11,"out","")),"")</f>
        <v/>
      </c>
      <c r="O11" s="90" t="str">
        <f>IF(ISNUMBER($A11),IF('Ficha de Jogo'!J$27=$B11,"in",IF('Ficha de Jogo'!J$28=$B11,"out","")),"")</f>
        <v/>
      </c>
      <c r="P11" s="91">
        <f t="shared" si="1"/>
        <v>0</v>
      </c>
      <c r="Q11" s="90" t="str">
        <f>IF(G11="out",'Ficha de Jogo'!B$29,IF(G11="in",50+N('Ficha de Jogo'!$J$50)-'Ficha de Jogo'!B$29,""))</f>
        <v/>
      </c>
      <c r="R11" s="90" t="str">
        <f>IF(H11="out",'Ficha de Jogo'!C$29,IF(H11="in",50+N('Ficha de Jogo'!$J$50)-'Ficha de Jogo'!C$29,""))</f>
        <v/>
      </c>
      <c r="S11" s="90" t="str">
        <f>IF(I11="out",'Ficha de Jogo'!D$29,IF(I11="in",50+N('Ficha de Jogo'!$J$50)-'Ficha de Jogo'!D$29,""))</f>
        <v/>
      </c>
      <c r="T11" s="90" t="str">
        <f>IF(J11="out",'Ficha de Jogo'!E$29,IF(J11="in",50+N('Ficha de Jogo'!$J$50)-'Ficha de Jogo'!E$29,""))</f>
        <v/>
      </c>
      <c r="U11" s="90" t="str">
        <f>IF(K11="out",'Ficha de Jogo'!F$29,IF(K11="in",50+N('Ficha de Jogo'!$J$50)-'Ficha de Jogo'!F$29,""))</f>
        <v/>
      </c>
      <c r="V11" s="90" t="str">
        <f>IF(L11="out",'Ficha de Jogo'!G$29,IF(L11="in",50+N('Ficha de Jogo'!$J$50)-'Ficha de Jogo'!G$29,""))</f>
        <v/>
      </c>
      <c r="W11" s="90" t="str">
        <f>IF(M11="out",'Ficha de Jogo'!H$29,IF(M11="in",50+N('Ficha de Jogo'!$J$50)-'Ficha de Jogo'!H$29,""))</f>
        <v/>
      </c>
      <c r="X11" s="90" t="str">
        <f>IF(N11="out",'Ficha de Jogo'!I$29,IF(N11="in",50+N('Ficha de Jogo'!$J$50)-'Ficha de Jogo'!I$29,""))</f>
        <v/>
      </c>
      <c r="Y11" s="90" t="str">
        <f>IF(O11="out",'Ficha de Jogo'!J$29,IF(O11="in",50+N('Ficha de Jogo'!$J$50)-'Ficha de Jogo'!J$29,""))</f>
        <v/>
      </c>
      <c r="Z11" s="90">
        <f>IF($P11&gt;1,IF($P11&gt;2,IF($P11&gt;3,IF($P11&gt;4,IF($P11&gt;5,IF($P11&gt;6,IF($P11&gt;7,IF($P11&gt;8,IF($P11&gt;9,"aqui",-4*(50+N('Ficha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1" s="95">
        <f>IF($P11&gt;1,IF($P11&gt;2,IF($P11&gt;3,IF($P11&gt;4,IF($P11&gt;5,IF($P11&gt;6,IF($P11&gt;7,IF($P11&gt;8,IF($P11&gt;9,"aqui",-4*(50+N('Ficha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1" s="81"/>
      <c r="AC11" s="92" t="str">
        <f t="shared" si="2"/>
        <v/>
      </c>
      <c r="AD11" s="90" t="str">
        <f t="shared" si="3"/>
        <v/>
      </c>
      <c r="AE11" s="90" t="str">
        <f t="shared" si="4"/>
        <v/>
      </c>
      <c r="AF11" s="90" t="str">
        <f t="shared" si="4"/>
        <v/>
      </c>
      <c r="AG11" s="90" t="str">
        <f t="shared" si="4"/>
        <v/>
      </c>
      <c r="AH11" s="90" t="str">
        <f t="shared" si="4"/>
        <v/>
      </c>
      <c r="AI11" s="90" t="str">
        <f t="shared" si="4"/>
        <v/>
      </c>
      <c r="AJ11" s="90" t="str">
        <f t="shared" si="4"/>
        <v/>
      </c>
      <c r="AK11" s="90" t="str">
        <f t="shared" si="4"/>
        <v/>
      </c>
      <c r="AL11" s="90" t="str">
        <f t="shared" si="4"/>
        <v/>
      </c>
    </row>
    <row r="12" spans="1:38" ht="21" customHeight="1" x14ac:dyDescent="0.3">
      <c r="A12" s="86" t="str">
        <f>IF(ISBLANK('Ficha de Jogo'!A19),"",'Ficha de Jogo'!A19)</f>
        <v/>
      </c>
      <c r="B12" s="86" t="str">
        <f>IF(ISBLANK('Ficha de Jogo'!B19),"",'Ficha de Jogo'!B19)</f>
        <v/>
      </c>
      <c r="C12" s="87" t="str">
        <f>'Ficha de Jogo'!C19</f>
        <v/>
      </c>
      <c r="D12" s="86" t="str">
        <f>IF(ISBLANK('Ficha de Jogo'!F19),"",'Ficha de Jogo'!F19)</f>
        <v/>
      </c>
      <c r="E12" s="88" t="str">
        <f t="shared" ref="E12:E16" si="5">IF(B12="","",IF(D12="x",IF(F12="",SUM(Q12:Y12)+Z12,SUM(Q12:Y12)+Z12+F12),IF(F12="",IF(AND(P12&lt;&gt;0,SUM(Q12:Y12)+AA12=0),SUM(Q12:Y12)+AA12+1,SUM(Q12:Y12)+AA12),SUM(Q12:Y12)+AA12+F12)))</f>
        <v/>
      </c>
      <c r="F12" s="89" t="str">
        <f>IF($D12="x",IF(COUNTIF('Ficha de Jogo'!$B$27:$J$28,$B12)=0,50+N('Ficha de Jogo'!$J$50),""),IF(COUNTIF('Ficha de Jogo'!$B$27:$J$28,$B12)=0,0,""))</f>
        <v/>
      </c>
      <c r="G12" s="90" t="str">
        <f>IF(ISNUMBER($A12),IF('Ficha de Jogo'!B$27=$B12,"in",IF('Ficha de Jogo'!B$28=$B12,"out","")),"")</f>
        <v/>
      </c>
      <c r="H12" s="90" t="str">
        <f>IF(ISNUMBER($A12),IF('Ficha de Jogo'!C$27=$B12,"in",IF('Ficha de Jogo'!C$28=$B12,"out","")),"")</f>
        <v/>
      </c>
      <c r="I12" s="90" t="str">
        <f>IF(ISNUMBER($A12),IF('Ficha de Jogo'!D$27=$B12,"in",IF('Ficha de Jogo'!D$28=$B12,"out","")),"")</f>
        <v/>
      </c>
      <c r="J12" s="90" t="str">
        <f>IF(ISNUMBER($A12),IF('Ficha de Jogo'!E$27=$B12,"in",IF('Ficha de Jogo'!E$28=$B12,"out","")),"")</f>
        <v/>
      </c>
      <c r="K12" s="90" t="str">
        <f>IF(ISNUMBER($A12),IF('Ficha de Jogo'!F$27=$B12,"in",IF('Ficha de Jogo'!F$28=$B12,"out","")),"")</f>
        <v/>
      </c>
      <c r="L12" s="90" t="str">
        <f>IF(ISNUMBER($A12),IF('Ficha de Jogo'!G$27=$B12,"in",IF('Ficha de Jogo'!G$28=$B12,"out","")),"")</f>
        <v/>
      </c>
      <c r="M12" s="90" t="str">
        <f>IF(ISNUMBER($A12),IF('Ficha de Jogo'!H$27=$B12,"in",IF('Ficha de Jogo'!H$28=$B12,"out","")),"")</f>
        <v/>
      </c>
      <c r="N12" s="90" t="str">
        <f>IF(ISNUMBER($A12),IF('Ficha de Jogo'!I$27=$B12,"in",IF('Ficha de Jogo'!I$28=$B12,"out","")),"")</f>
        <v/>
      </c>
      <c r="O12" s="90" t="str">
        <f>IF(ISNUMBER($A12),IF('Ficha de Jogo'!J$27=$B12,"in",IF('Ficha de Jogo'!J$28=$B12,"out","")),"")</f>
        <v/>
      </c>
      <c r="P12" s="91">
        <f t="shared" si="1"/>
        <v>0</v>
      </c>
      <c r="Q12" s="90" t="str">
        <f>IF(G12="out",'Ficha de Jogo'!B$29,IF(G12="in",50+N('Ficha de Jogo'!$J$50)-'Ficha de Jogo'!B$29,""))</f>
        <v/>
      </c>
      <c r="R12" s="90" t="str">
        <f>IF(H12="out",'Ficha de Jogo'!C$29,IF(H12="in",50+N('Ficha de Jogo'!$J$50)-'Ficha de Jogo'!C$29,""))</f>
        <v/>
      </c>
      <c r="S12" s="90" t="str">
        <f>IF(I12="out",'Ficha de Jogo'!D$29,IF(I12="in",50+N('Ficha de Jogo'!$J$50)-'Ficha de Jogo'!D$29,""))</f>
        <v/>
      </c>
      <c r="T12" s="90" t="str">
        <f>IF(J12="out",'Ficha de Jogo'!E$29,IF(J12="in",50+N('Ficha de Jogo'!$J$50)-'Ficha de Jogo'!E$29,""))</f>
        <v/>
      </c>
      <c r="U12" s="90" t="str">
        <f>IF(K12="out",'Ficha de Jogo'!F$29,IF(K12="in",50+N('Ficha de Jogo'!$J$50)-'Ficha de Jogo'!F$29,""))</f>
        <v/>
      </c>
      <c r="V12" s="90" t="str">
        <f>IF(L12="out",'Ficha de Jogo'!G$29,IF(L12="in",50+N('Ficha de Jogo'!$J$50)-'Ficha de Jogo'!G$29,""))</f>
        <v/>
      </c>
      <c r="W12" s="90" t="str">
        <f>IF(M12="out",'Ficha de Jogo'!H$29,IF(M12="in",50+N('Ficha de Jogo'!$J$50)-'Ficha de Jogo'!H$29,""))</f>
        <v/>
      </c>
      <c r="X12" s="90" t="str">
        <f>IF(N12="out",'Ficha de Jogo'!I$29,IF(N12="in",50+N('Ficha de Jogo'!$J$50)-'Ficha de Jogo'!I$29,""))</f>
        <v/>
      </c>
      <c r="Y12" s="90" t="str">
        <f>IF(O12="out",'Ficha de Jogo'!J$29,IF(O12="in",50+N('Ficha de Jogo'!$J$50)-'Ficha de Jogo'!J$29,""))</f>
        <v/>
      </c>
      <c r="Z12" s="90">
        <f>IF($P12&gt;1,IF($P12&gt;2,IF($P12&gt;3,IF($P12&gt;4,IF($P12&gt;5,IF($P12&gt;6,IF($P12&gt;7,IF($P12&gt;8,IF($P12&gt;9,"aqui",-4*(50+N('Ficha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2" s="95">
        <f>IF($P12&gt;1,IF($P12&gt;2,IF($P12&gt;3,IF($P12&gt;4,IF($P12&gt;5,IF($P12&gt;6,IF($P12&gt;7,IF($P12&gt;8,IF($P12&gt;9,"aqui",-4*(50+N('Ficha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2" s="81"/>
      <c r="AC12" s="92" t="str">
        <f t="shared" si="2"/>
        <v/>
      </c>
      <c r="AD12" s="90" t="str">
        <f t="shared" si="3"/>
        <v/>
      </c>
      <c r="AE12" s="90" t="str">
        <f t="shared" si="4"/>
        <v/>
      </c>
      <c r="AF12" s="90" t="str">
        <f t="shared" si="4"/>
        <v/>
      </c>
      <c r="AG12" s="90" t="str">
        <f t="shared" si="4"/>
        <v/>
      </c>
      <c r="AH12" s="90" t="str">
        <f t="shared" si="4"/>
        <v/>
      </c>
      <c r="AI12" s="90" t="str">
        <f t="shared" si="4"/>
        <v/>
      </c>
      <c r="AJ12" s="90" t="str">
        <f t="shared" si="4"/>
        <v/>
      </c>
      <c r="AK12" s="90" t="str">
        <f t="shared" si="4"/>
        <v/>
      </c>
      <c r="AL12" s="90" t="str">
        <f t="shared" si="4"/>
        <v/>
      </c>
    </row>
    <row r="13" spans="1:38" ht="21" customHeight="1" x14ac:dyDescent="0.3">
      <c r="A13" s="86" t="str">
        <f>IF(ISBLANK('Ficha de Jogo'!A20),"",'Ficha de Jogo'!A20)</f>
        <v/>
      </c>
      <c r="B13" s="86" t="str">
        <f>IF(ISBLANK('Ficha de Jogo'!B20),"",'Ficha de Jogo'!B20)</f>
        <v/>
      </c>
      <c r="C13" s="87" t="str">
        <f>'Ficha de Jogo'!C20</f>
        <v/>
      </c>
      <c r="D13" s="86" t="str">
        <f>IF(ISBLANK('Ficha de Jogo'!F20),"",'Ficha de Jogo'!F20)</f>
        <v/>
      </c>
      <c r="E13" s="88" t="str">
        <f t="shared" si="5"/>
        <v/>
      </c>
      <c r="F13" s="89" t="str">
        <f>IF($D13="x",IF(COUNTIF('Ficha de Jogo'!$B$27:$J$28,$B13)=0,50+N('Ficha de Jogo'!$J$50),""),IF(COUNTIF('Ficha de Jogo'!$B$27:$J$28,$B13)=0,0,""))</f>
        <v/>
      </c>
      <c r="G13" s="90" t="str">
        <f>IF(ISNUMBER($A13),IF('Ficha de Jogo'!B$27=$B13,"in",IF('Ficha de Jogo'!B$28=$B13,"out","")),"")</f>
        <v/>
      </c>
      <c r="H13" s="90" t="str">
        <f>IF(ISNUMBER($A13),IF('Ficha de Jogo'!C$27=$B13,"in",IF('Ficha de Jogo'!C$28=$B13,"out","")),"")</f>
        <v/>
      </c>
      <c r="I13" s="90" t="str">
        <f>IF(ISNUMBER($A13),IF('Ficha de Jogo'!D$27=$B13,"in",IF('Ficha de Jogo'!D$28=$B13,"out","")),"")</f>
        <v/>
      </c>
      <c r="J13" s="90" t="str">
        <f>IF(ISNUMBER($A13),IF('Ficha de Jogo'!E$27=$B13,"in",IF('Ficha de Jogo'!E$28=$B13,"out","")),"")</f>
        <v/>
      </c>
      <c r="K13" s="90" t="str">
        <f>IF(ISNUMBER($A13),IF('Ficha de Jogo'!F$27=$B13,"in",IF('Ficha de Jogo'!F$28=$B13,"out","")),"")</f>
        <v/>
      </c>
      <c r="L13" s="90" t="str">
        <f>IF(ISNUMBER($A13),IF('Ficha de Jogo'!G$27=$B13,"in",IF('Ficha de Jogo'!G$28=$B13,"out","")),"")</f>
        <v/>
      </c>
      <c r="M13" s="90" t="str">
        <f>IF(ISNUMBER($A13),IF('Ficha de Jogo'!H$27=$B13,"in",IF('Ficha de Jogo'!H$28=$B13,"out","")),"")</f>
        <v/>
      </c>
      <c r="N13" s="90" t="str">
        <f>IF(ISNUMBER($A13),IF('Ficha de Jogo'!I$27=$B13,"in",IF('Ficha de Jogo'!I$28=$B13,"out","")),"")</f>
        <v/>
      </c>
      <c r="O13" s="90" t="str">
        <f>IF(ISNUMBER($A13),IF('Ficha de Jogo'!J$27=$B13,"in",IF('Ficha de Jogo'!J$28=$B13,"out","")),"")</f>
        <v/>
      </c>
      <c r="P13" s="91">
        <f t="shared" si="1"/>
        <v>0</v>
      </c>
      <c r="Q13" s="90" t="str">
        <f>IF(G13="out",'Ficha de Jogo'!B$29,IF(G13="in",50+N('Ficha de Jogo'!$J$50)-'Ficha de Jogo'!B$29,""))</f>
        <v/>
      </c>
      <c r="R13" s="90" t="str">
        <f>IF(H13="out",'Ficha de Jogo'!C$29,IF(H13="in",50+N('Ficha de Jogo'!$J$50)-'Ficha de Jogo'!C$29,""))</f>
        <v/>
      </c>
      <c r="S13" s="90" t="str">
        <f>IF(I13="out",'Ficha de Jogo'!D$29,IF(I13="in",50+N('Ficha de Jogo'!$J$50)-'Ficha de Jogo'!D$29,""))</f>
        <v/>
      </c>
      <c r="T13" s="90" t="str">
        <f>IF(J13="out",'Ficha de Jogo'!E$29,IF(J13="in",50+N('Ficha de Jogo'!$J$50)-'Ficha de Jogo'!E$29,""))</f>
        <v/>
      </c>
      <c r="U13" s="90" t="str">
        <f>IF(K13="out",'Ficha de Jogo'!F$29,IF(K13="in",50+N('Ficha de Jogo'!$J$50)-'Ficha de Jogo'!F$29,""))</f>
        <v/>
      </c>
      <c r="V13" s="90" t="str">
        <f>IF(L13="out",'Ficha de Jogo'!G$29,IF(L13="in",50+N('Ficha de Jogo'!$J$50)-'Ficha de Jogo'!G$29,""))</f>
        <v/>
      </c>
      <c r="W13" s="90" t="str">
        <f>IF(M13="out",'Ficha de Jogo'!H$29,IF(M13="in",50+N('Ficha de Jogo'!$J$50)-'Ficha de Jogo'!H$29,""))</f>
        <v/>
      </c>
      <c r="X13" s="90" t="str">
        <f>IF(N13="out",'Ficha de Jogo'!I$29,IF(N13="in",50+N('Ficha de Jogo'!$J$50)-'Ficha de Jogo'!I$29,""))</f>
        <v/>
      </c>
      <c r="Y13" s="90" t="str">
        <f>IF(O13="out",'Ficha de Jogo'!J$29,IF(O13="in",50+N('Ficha de Jogo'!$J$50)-'Ficha de Jogo'!J$29,""))</f>
        <v/>
      </c>
      <c r="Z13" s="90">
        <f>IF($P13&gt;1,IF($P13&gt;2,IF($P13&gt;3,IF($P13&gt;4,IF($P13&gt;5,IF($P13&gt;6,IF($P13&gt;7,IF($P13&gt;8,IF($P13&gt;9,"aqui",-4*(50+N('Ficha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3" s="95">
        <f>IF($P13&gt;1,IF($P13&gt;2,IF($P13&gt;3,IF($P13&gt;4,IF($P13&gt;5,IF($P13&gt;6,IF($P13&gt;7,IF($P13&gt;8,IF($P13&gt;9,"aqui",-4*(50+N('Ficha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3" s="81"/>
      <c r="AC13" s="92" t="str">
        <f t="shared" ref="AC13:AC14" si="6">IF(D13="x",B13,"")</f>
        <v/>
      </c>
      <c r="AD13" s="90" t="str">
        <f t="shared" ref="AD13:AD14" si="7">IF(AND(G13="",AC13=$B13),$B13,IF(G13="in",$B13,""))</f>
        <v/>
      </c>
      <c r="AE13" s="90" t="str">
        <f t="shared" ref="AE13:AE14" si="8">IF(AND(H13="",AD13=$B13),$B13,IF(H13="in",$B13,""))</f>
        <v/>
      </c>
      <c r="AF13" s="90" t="str">
        <f t="shared" ref="AF13:AF14" si="9">IF(AND(I13="",AE13=$B13),$B13,IF(I13="in",$B13,""))</f>
        <v/>
      </c>
      <c r="AG13" s="90" t="str">
        <f t="shared" ref="AG13:AG14" si="10">IF(AND(J13="",AF13=$B13),$B13,IF(J13="in",$B13,""))</f>
        <v/>
      </c>
      <c r="AH13" s="90" t="str">
        <f t="shared" ref="AH13:AH14" si="11">IF(AND(K13="",AG13=$B13),$B13,IF(K13="in",$B13,""))</f>
        <v/>
      </c>
      <c r="AI13" s="90" t="str">
        <f t="shared" ref="AI13:AI14" si="12">IF(AND(L13="",AH13=$B13),$B13,IF(L13="in",$B13,""))</f>
        <v/>
      </c>
      <c r="AJ13" s="90" t="str">
        <f t="shared" ref="AJ13:AJ14" si="13">IF(AND(M13="",AI13=$B13),$B13,IF(M13="in",$B13,""))</f>
        <v/>
      </c>
      <c r="AK13" s="90" t="str">
        <f t="shared" ref="AK13:AK14" si="14">IF(AND(N13="",AJ13=$B13),$B13,IF(N13="in",$B13,""))</f>
        <v/>
      </c>
      <c r="AL13" s="90" t="str">
        <f t="shared" ref="AL13:AL14" si="15">IF(AND(O13="",AK13=$B13),$B13,IF(O13="in",$B13,""))</f>
        <v/>
      </c>
    </row>
    <row r="14" spans="1:38" ht="21" customHeight="1" x14ac:dyDescent="0.3">
      <c r="A14" s="86" t="str">
        <f>IF(ISBLANK('Ficha de Jogo'!A21),"",'Ficha de Jogo'!A21)</f>
        <v/>
      </c>
      <c r="B14" s="86" t="str">
        <f>IF(ISBLANK('Ficha de Jogo'!B21),"",'Ficha de Jogo'!B21)</f>
        <v/>
      </c>
      <c r="C14" s="87" t="str">
        <f>'Ficha de Jogo'!C21</f>
        <v/>
      </c>
      <c r="D14" s="86" t="str">
        <f>IF(ISBLANK('Ficha de Jogo'!F21),"",'Ficha de Jogo'!F21)</f>
        <v/>
      </c>
      <c r="E14" s="88" t="str">
        <f t="shared" si="5"/>
        <v/>
      </c>
      <c r="F14" s="89" t="str">
        <f>IF($D14="x",IF(COUNTIF('Ficha de Jogo'!$B$27:$J$28,$B14)=0,50+N('Ficha de Jogo'!$J$50),""),IF(COUNTIF('Ficha de Jogo'!$B$27:$J$28,$B14)=0,0,""))</f>
        <v/>
      </c>
      <c r="G14" s="90" t="str">
        <f>IF(ISNUMBER($A14),IF('Ficha de Jogo'!B$27=$B14,"in",IF('Ficha de Jogo'!B$28=$B14,"out","")),"")</f>
        <v/>
      </c>
      <c r="H14" s="90" t="str">
        <f>IF(ISNUMBER($A14),IF('Ficha de Jogo'!C$27=$B14,"in",IF('Ficha de Jogo'!C$28=$B14,"out","")),"")</f>
        <v/>
      </c>
      <c r="I14" s="90" t="str">
        <f>IF(ISNUMBER($A14),IF('Ficha de Jogo'!D$27=$B14,"in",IF('Ficha de Jogo'!D$28=$B14,"out","")),"")</f>
        <v/>
      </c>
      <c r="J14" s="90" t="str">
        <f>IF(ISNUMBER($A14),IF('Ficha de Jogo'!E$27=$B14,"in",IF('Ficha de Jogo'!E$28=$B14,"out","")),"")</f>
        <v/>
      </c>
      <c r="K14" s="90" t="str">
        <f>IF(ISNUMBER($A14),IF('Ficha de Jogo'!F$27=$B14,"in",IF('Ficha de Jogo'!F$28=$B14,"out","")),"")</f>
        <v/>
      </c>
      <c r="L14" s="90" t="str">
        <f>IF(ISNUMBER($A14),IF('Ficha de Jogo'!G$27=$B14,"in",IF('Ficha de Jogo'!G$28=$B14,"out","")),"")</f>
        <v/>
      </c>
      <c r="M14" s="90" t="str">
        <f>IF(ISNUMBER($A14),IF('Ficha de Jogo'!H$27=$B14,"in",IF('Ficha de Jogo'!H$28=$B14,"out","")),"")</f>
        <v/>
      </c>
      <c r="N14" s="90" t="str">
        <f>IF(ISNUMBER($A14),IF('Ficha de Jogo'!I$27=$B14,"in",IF('Ficha de Jogo'!I$28=$B14,"out","")),"")</f>
        <v/>
      </c>
      <c r="O14" s="90" t="str">
        <f>IF(ISNUMBER($A14),IF('Ficha de Jogo'!J$27=$B14,"in",IF('Ficha de Jogo'!J$28=$B14,"out","")),"")</f>
        <v/>
      </c>
      <c r="P14" s="91">
        <f t="shared" si="1"/>
        <v>0</v>
      </c>
      <c r="Q14" s="90" t="str">
        <f>IF(G14="out",'Ficha de Jogo'!B$29,IF(G14="in",50+N('Ficha de Jogo'!$J$50)-'Ficha de Jogo'!B$29,""))</f>
        <v/>
      </c>
      <c r="R14" s="90" t="str">
        <f>IF(H14="out",'Ficha de Jogo'!C$29,IF(H14="in",50+N('Ficha de Jogo'!$J$50)-'Ficha de Jogo'!C$29,""))</f>
        <v/>
      </c>
      <c r="S14" s="90" t="str">
        <f>IF(I14="out",'Ficha de Jogo'!D$29,IF(I14="in",50+N('Ficha de Jogo'!$J$50)-'Ficha de Jogo'!D$29,""))</f>
        <v/>
      </c>
      <c r="T14" s="90" t="str">
        <f>IF(J14="out",'Ficha de Jogo'!E$29,IF(J14="in",50+N('Ficha de Jogo'!$J$50)-'Ficha de Jogo'!E$29,""))</f>
        <v/>
      </c>
      <c r="U14" s="90" t="str">
        <f>IF(K14="out",'Ficha de Jogo'!F$29,IF(K14="in",50+N('Ficha de Jogo'!$J$50)-'Ficha de Jogo'!F$29,""))</f>
        <v/>
      </c>
      <c r="V14" s="90" t="str">
        <f>IF(L14="out",'Ficha de Jogo'!G$29,IF(L14="in",50+N('Ficha de Jogo'!$J$50)-'Ficha de Jogo'!G$29,""))</f>
        <v/>
      </c>
      <c r="W14" s="90" t="str">
        <f>IF(M14="out",'Ficha de Jogo'!H$29,IF(M14="in",50+N('Ficha de Jogo'!$J$50)-'Ficha de Jogo'!H$29,""))</f>
        <v/>
      </c>
      <c r="X14" s="90" t="str">
        <f>IF(N14="out",'Ficha de Jogo'!I$29,IF(N14="in",50+N('Ficha de Jogo'!$J$50)-'Ficha de Jogo'!I$29,""))</f>
        <v/>
      </c>
      <c r="Y14" s="90" t="str">
        <f>IF(O14="out",'Ficha de Jogo'!J$29,IF(O14="in",50+N('Ficha de Jogo'!$J$50)-'Ficha de Jogo'!J$29,""))</f>
        <v/>
      </c>
      <c r="Z14" s="90">
        <f>IF($P14&gt;1,IF($P14&gt;2,IF($P14&gt;3,IF($P14&gt;4,IF($P14&gt;5,IF($P14&gt;6,IF($P14&gt;7,IF($P14&gt;8,IF($P14&gt;9,"aqui",-4*(50+N('Ficha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4" s="95">
        <f>IF($P14&gt;1,IF($P14&gt;2,IF($P14&gt;3,IF($P14&gt;4,IF($P14&gt;5,IF($P14&gt;6,IF($P14&gt;7,IF($P14&gt;8,IF($P14&gt;9,"aqui",-4*(50+N('Ficha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4" s="81"/>
      <c r="AC14" s="92" t="str">
        <f t="shared" si="6"/>
        <v/>
      </c>
      <c r="AD14" s="90" t="str">
        <f t="shared" si="7"/>
        <v/>
      </c>
      <c r="AE14" s="90" t="str">
        <f t="shared" si="8"/>
        <v/>
      </c>
      <c r="AF14" s="90" t="str">
        <f t="shared" si="9"/>
        <v/>
      </c>
      <c r="AG14" s="90" t="str">
        <f t="shared" si="10"/>
        <v/>
      </c>
      <c r="AH14" s="90" t="str">
        <f t="shared" si="11"/>
        <v/>
      </c>
      <c r="AI14" s="90" t="str">
        <f t="shared" si="12"/>
        <v/>
      </c>
      <c r="AJ14" s="90" t="str">
        <f t="shared" si="13"/>
        <v/>
      </c>
      <c r="AK14" s="90" t="str">
        <f t="shared" si="14"/>
        <v/>
      </c>
      <c r="AL14" s="90" t="str">
        <f t="shared" si="15"/>
        <v/>
      </c>
    </row>
    <row r="15" spans="1:38" ht="21" customHeight="1" x14ac:dyDescent="0.3">
      <c r="A15" s="86" t="str">
        <f>IF(ISBLANK('Ficha de Jogo'!A22),"",'Ficha de Jogo'!A22)</f>
        <v/>
      </c>
      <c r="B15" s="86" t="str">
        <f>IF(ISBLANK('Ficha de Jogo'!B22),"",'Ficha de Jogo'!B22)</f>
        <v/>
      </c>
      <c r="C15" s="87" t="str">
        <f>'Ficha de Jogo'!C22</f>
        <v/>
      </c>
      <c r="D15" s="86" t="str">
        <f>IF(ISBLANK('Ficha de Jogo'!F22),"",'Ficha de Jogo'!F22)</f>
        <v/>
      </c>
      <c r="E15" s="88" t="str">
        <f t="shared" si="5"/>
        <v/>
      </c>
      <c r="F15" s="89" t="str">
        <f>IF($D15="x",IF(COUNTIF('Ficha de Jogo'!$B$27:$J$28,$B15)=0,50+N('Ficha de Jogo'!$J$50),""),IF(COUNTIF('Ficha de Jogo'!$B$27:$J$28,$B15)=0,0,""))</f>
        <v/>
      </c>
      <c r="G15" s="90" t="str">
        <f>IF(ISNUMBER($A15),IF('Ficha de Jogo'!B$27=$B15,"in",IF('Ficha de Jogo'!B$28=$B15,"out","")),"")</f>
        <v/>
      </c>
      <c r="H15" s="90" t="str">
        <f>IF(ISNUMBER($A15),IF('Ficha de Jogo'!C$27=$B15,"in",IF('Ficha de Jogo'!C$28=$B15,"out","")),"")</f>
        <v/>
      </c>
      <c r="I15" s="90" t="str">
        <f>IF(ISNUMBER($A15),IF('Ficha de Jogo'!D$27=$B15,"in",IF('Ficha de Jogo'!D$28=$B15,"out","")),"")</f>
        <v/>
      </c>
      <c r="J15" s="90" t="str">
        <f>IF(ISNUMBER($A15),IF('Ficha de Jogo'!E$27=$B15,"in",IF('Ficha de Jogo'!E$28=$B15,"out","")),"")</f>
        <v/>
      </c>
      <c r="K15" s="90" t="str">
        <f>IF(ISNUMBER($A15),IF('Ficha de Jogo'!F$27=$B15,"in",IF('Ficha de Jogo'!F$28=$B15,"out","")),"")</f>
        <v/>
      </c>
      <c r="L15" s="90" t="str">
        <f>IF(ISNUMBER($A15),IF('Ficha de Jogo'!G$27=$B15,"in",IF('Ficha de Jogo'!G$28=$B15,"out","")),"")</f>
        <v/>
      </c>
      <c r="M15" s="90" t="str">
        <f>IF(ISNUMBER($A15),IF('Ficha de Jogo'!H$27=$B15,"in",IF('Ficha de Jogo'!H$28=$B15,"out","")),"")</f>
        <v/>
      </c>
      <c r="N15" s="90" t="str">
        <f>IF(ISNUMBER($A15),IF('Ficha de Jogo'!I$27=$B15,"in",IF('Ficha de Jogo'!I$28=$B15,"out","")),"")</f>
        <v/>
      </c>
      <c r="O15" s="90" t="str">
        <f>IF(ISNUMBER($A15),IF('Ficha de Jogo'!J$27=$B15,"in",IF('Ficha de Jogo'!J$28=$B15,"out","")),"")</f>
        <v/>
      </c>
      <c r="P15" s="91">
        <f t="shared" si="1"/>
        <v>0</v>
      </c>
      <c r="Q15" s="90" t="str">
        <f>IF(G15="out",'Ficha de Jogo'!B$29,IF(G15="in",50+N('Ficha de Jogo'!$J$50)-'Ficha de Jogo'!B$29,""))</f>
        <v/>
      </c>
      <c r="R15" s="90" t="str">
        <f>IF(H15="out",'Ficha de Jogo'!C$29,IF(H15="in",50+N('Ficha de Jogo'!$J$50)-'Ficha de Jogo'!C$29,""))</f>
        <v/>
      </c>
      <c r="S15" s="90" t="str">
        <f>IF(I15="out",'Ficha de Jogo'!D$29,IF(I15="in",50+N('Ficha de Jogo'!$J$50)-'Ficha de Jogo'!D$29,""))</f>
        <v/>
      </c>
      <c r="T15" s="90" t="str">
        <f>IF(J15="out",'Ficha de Jogo'!E$29,IF(J15="in",50+N('Ficha de Jogo'!$J$50)-'Ficha de Jogo'!E$29,""))</f>
        <v/>
      </c>
      <c r="U15" s="90" t="str">
        <f>IF(K15="out",'Ficha de Jogo'!F$29,IF(K15="in",50+N('Ficha de Jogo'!$J$50)-'Ficha de Jogo'!F$29,""))</f>
        <v/>
      </c>
      <c r="V15" s="90" t="str">
        <f>IF(L15="out",'Ficha de Jogo'!G$29,IF(L15="in",50+N('Ficha de Jogo'!$J$50)-'Ficha de Jogo'!G$29,""))</f>
        <v/>
      </c>
      <c r="W15" s="90" t="str">
        <f>IF(M15="out",'Ficha de Jogo'!H$29,IF(M15="in",50+N('Ficha de Jogo'!$J$50)-'Ficha de Jogo'!H$29,""))</f>
        <v/>
      </c>
      <c r="X15" s="90" t="str">
        <f>IF(N15="out",'Ficha de Jogo'!I$29,IF(N15="in",50+N('Ficha de Jogo'!$J$50)-'Ficha de Jogo'!I$29,""))</f>
        <v/>
      </c>
      <c r="Y15" s="90" t="str">
        <f>IF(O15="out",'Ficha de Jogo'!J$29,IF(O15="in",50+N('Ficha de Jogo'!$J$50)-'Ficha de Jogo'!J$29,""))</f>
        <v/>
      </c>
      <c r="Z15" s="90">
        <f>IF($P15&gt;1,IF($P15&gt;2,IF($P15&gt;3,IF($P15&gt;4,IF($P15&gt;5,IF($P15&gt;6,IF($P15&gt;7,IF($P15&gt;8,IF($P15&gt;9,"aqui",-4*(50+N('Ficha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5" s="95">
        <f>IF($P15&gt;1,IF($P15&gt;2,IF($P15&gt;3,IF($P15&gt;4,IF($P15&gt;5,IF($P15&gt;6,IF($P15&gt;7,IF($P15&gt;8,IF($P15&gt;9,"aqui",-4*(50+N('Ficha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5" s="81"/>
      <c r="AC15" s="92" t="str">
        <f t="shared" si="2"/>
        <v/>
      </c>
      <c r="AD15" s="90" t="str">
        <f t="shared" si="3"/>
        <v/>
      </c>
      <c r="AE15" s="90" t="str">
        <f t="shared" si="4"/>
        <v/>
      </c>
      <c r="AF15" s="90" t="str">
        <f t="shared" si="4"/>
        <v/>
      </c>
      <c r="AG15" s="90" t="str">
        <f t="shared" si="4"/>
        <v/>
      </c>
      <c r="AH15" s="90" t="str">
        <f t="shared" si="4"/>
        <v/>
      </c>
      <c r="AI15" s="90" t="str">
        <f t="shared" si="4"/>
        <v/>
      </c>
      <c r="AJ15" s="90" t="str">
        <f t="shared" si="4"/>
        <v/>
      </c>
      <c r="AK15" s="90" t="str">
        <f t="shared" si="4"/>
        <v/>
      </c>
      <c r="AL15" s="90" t="str">
        <f t="shared" si="4"/>
        <v/>
      </c>
    </row>
    <row r="16" spans="1:38" ht="21" customHeight="1" x14ac:dyDescent="0.3">
      <c r="A16" s="86" t="str">
        <f>IF(ISBLANK('Ficha de Jogo'!A23),"",'Ficha de Jogo'!A23)</f>
        <v/>
      </c>
      <c r="B16" s="86" t="str">
        <f>IF(ISBLANK('Ficha de Jogo'!B23),"",'Ficha de Jogo'!B23)</f>
        <v/>
      </c>
      <c r="C16" s="87" t="str">
        <f>'Ficha de Jogo'!C23</f>
        <v/>
      </c>
      <c r="D16" s="86" t="str">
        <f>IF(ISBLANK('Ficha de Jogo'!F23),"",'Ficha de Jogo'!F23)</f>
        <v/>
      </c>
      <c r="E16" s="88" t="str">
        <f t="shared" si="5"/>
        <v/>
      </c>
      <c r="F16" s="89" t="str">
        <f>IF($D16="x",IF(COUNTIF('Ficha de Jogo'!$B$27:$J$28,$B16)=0,50+N('Ficha de Jogo'!$J$50),""),IF(COUNTIF('Ficha de Jogo'!$B$27:$J$28,$B16)=0,0,""))</f>
        <v/>
      </c>
      <c r="G16" s="90" t="str">
        <f>IF(ISNUMBER($A16),IF('Ficha de Jogo'!B$27=$B16,"in",IF('Ficha de Jogo'!B$28=$B16,"out","")),"")</f>
        <v/>
      </c>
      <c r="H16" s="90" t="str">
        <f>IF(ISNUMBER($A16),IF('Ficha de Jogo'!C$27=$B16,"in",IF('Ficha de Jogo'!C$28=$B16,"out","")),"")</f>
        <v/>
      </c>
      <c r="I16" s="90" t="str">
        <f>IF(ISNUMBER($A16),IF('Ficha de Jogo'!D$27=$B16,"in",IF('Ficha de Jogo'!D$28=$B16,"out","")),"")</f>
        <v/>
      </c>
      <c r="J16" s="90" t="str">
        <f>IF(ISNUMBER($A16),IF('Ficha de Jogo'!E$27=$B16,"in",IF('Ficha de Jogo'!E$28=$B16,"out","")),"")</f>
        <v/>
      </c>
      <c r="K16" s="90" t="str">
        <f>IF(ISNUMBER($A16),IF('Ficha de Jogo'!F$27=$B16,"in",IF('Ficha de Jogo'!F$28=$B16,"out","")),"")</f>
        <v/>
      </c>
      <c r="L16" s="90" t="str">
        <f>IF(ISNUMBER($A16),IF('Ficha de Jogo'!G$27=$B16,"in",IF('Ficha de Jogo'!G$28=$B16,"out","")),"")</f>
        <v/>
      </c>
      <c r="M16" s="90" t="str">
        <f>IF(ISNUMBER($A16),IF('Ficha de Jogo'!H$27=$B16,"in",IF('Ficha de Jogo'!H$28=$B16,"out","")),"")</f>
        <v/>
      </c>
      <c r="N16" s="90" t="str">
        <f>IF(ISNUMBER($A16),IF('Ficha de Jogo'!I$27=$B16,"in",IF('Ficha de Jogo'!I$28=$B16,"out","")),"")</f>
        <v/>
      </c>
      <c r="O16" s="90" t="str">
        <f>IF(ISNUMBER($A16),IF('Ficha de Jogo'!J$27=$B16,"in",IF('Ficha de Jogo'!J$28=$B16,"out","")),"")</f>
        <v/>
      </c>
      <c r="P16" s="91">
        <f t="shared" si="1"/>
        <v>0</v>
      </c>
      <c r="Q16" s="90" t="str">
        <f>IF(G16="out",'Ficha de Jogo'!B$29,IF(G16="in",50+N('Ficha de Jogo'!$J$50)-'Ficha de Jogo'!B$29,""))</f>
        <v/>
      </c>
      <c r="R16" s="90" t="str">
        <f>IF(H16="out",'Ficha de Jogo'!C$29,IF(H16="in",50+N('Ficha de Jogo'!$J$50)-'Ficha de Jogo'!C$29,""))</f>
        <v/>
      </c>
      <c r="S16" s="90" t="str">
        <f>IF(I16="out",'Ficha de Jogo'!D$29,IF(I16="in",50+N('Ficha de Jogo'!$J$50)-'Ficha de Jogo'!D$29,""))</f>
        <v/>
      </c>
      <c r="T16" s="90" t="str">
        <f>IF(J16="out",'Ficha de Jogo'!E$29,IF(J16="in",50+N('Ficha de Jogo'!$J$50)-'Ficha de Jogo'!E$29,""))</f>
        <v/>
      </c>
      <c r="U16" s="90" t="str">
        <f>IF(K16="out",'Ficha de Jogo'!F$29,IF(K16="in",50+N('Ficha de Jogo'!$J$50)-'Ficha de Jogo'!F$29,""))</f>
        <v/>
      </c>
      <c r="V16" s="90" t="str">
        <f>IF(L16="out",'Ficha de Jogo'!G$29,IF(L16="in",50+N('Ficha de Jogo'!$J$50)-'Ficha de Jogo'!G$29,""))</f>
        <v/>
      </c>
      <c r="W16" s="90" t="str">
        <f>IF(M16="out",'Ficha de Jogo'!H$29,IF(M16="in",50+N('Ficha de Jogo'!$J$50)-'Ficha de Jogo'!H$29,""))</f>
        <v/>
      </c>
      <c r="X16" s="90" t="str">
        <f>IF(N16="out",'Ficha de Jogo'!I$29,IF(N16="in",50+N('Ficha de Jogo'!$J$50)-'Ficha de Jogo'!I$29,""))</f>
        <v/>
      </c>
      <c r="Y16" s="90" t="str">
        <f>IF(O16="out",'Ficha de Jogo'!J$29,IF(O16="in",50+N('Ficha de Jogo'!$J$50)-'Ficha de Jogo'!J$29,""))</f>
        <v/>
      </c>
      <c r="Z16" s="90">
        <f>IF($P16&gt;1,IF($P16&gt;2,IF($P16&gt;3,IF($P16&gt;4,IF($P16&gt;5,IF($P16&gt;6,IF($P16&gt;7,IF($P16&gt;8,IF($P16&gt;9,"aqui",-4*(50+N('Ficha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6" s="95">
        <f>IF($P16&gt;1,IF($P16&gt;2,IF($P16&gt;3,IF($P16&gt;4,IF($P16&gt;5,IF($P16&gt;6,IF($P16&gt;7,IF($P16&gt;8,IF($P16&gt;9,"aqui",-4*(50+N('Ficha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6" s="81"/>
      <c r="AC16" s="92" t="str">
        <f t="shared" si="2"/>
        <v/>
      </c>
      <c r="AD16" s="90" t="str">
        <f t="shared" si="3"/>
        <v/>
      </c>
      <c r="AE16" s="90" t="str">
        <f t="shared" si="4"/>
        <v/>
      </c>
      <c r="AF16" s="90" t="str">
        <f t="shared" si="4"/>
        <v/>
      </c>
      <c r="AG16" s="90" t="str">
        <f t="shared" si="4"/>
        <v/>
      </c>
      <c r="AH16" s="90" t="str">
        <f t="shared" si="4"/>
        <v/>
      </c>
      <c r="AI16" s="90" t="str">
        <f t="shared" si="4"/>
        <v/>
      </c>
      <c r="AJ16" s="90" t="str">
        <f t="shared" si="4"/>
        <v/>
      </c>
      <c r="AK16" s="90" t="str">
        <f t="shared" si="4"/>
        <v/>
      </c>
      <c r="AL16" s="90" t="str">
        <f t="shared" si="4"/>
        <v/>
      </c>
    </row>
    <row r="17" spans="5:38" ht="15.5" x14ac:dyDescent="0.3">
      <c r="E17" s="93">
        <f>SUM(E3:E16)</f>
        <v>0</v>
      </c>
      <c r="AC17" s="94">
        <f t="shared" ref="AC17:AL17" si="16">COUNT(AC3:AC16)</f>
        <v>0</v>
      </c>
      <c r="AD17" s="94">
        <f t="shared" si="16"/>
        <v>0</v>
      </c>
      <c r="AE17" s="94">
        <f t="shared" si="16"/>
        <v>0</v>
      </c>
      <c r="AF17" s="94">
        <f t="shared" si="16"/>
        <v>0</v>
      </c>
      <c r="AG17" s="94">
        <f t="shared" si="16"/>
        <v>0</v>
      </c>
      <c r="AH17" s="94">
        <f t="shared" si="16"/>
        <v>0</v>
      </c>
      <c r="AI17" s="94">
        <f t="shared" si="16"/>
        <v>0</v>
      </c>
      <c r="AJ17" s="94">
        <f t="shared" si="16"/>
        <v>0</v>
      </c>
      <c r="AK17" s="94">
        <f t="shared" si="16"/>
        <v>0</v>
      </c>
      <c r="AL17" s="94">
        <f t="shared" si="16"/>
        <v>0</v>
      </c>
    </row>
    <row r="19" spans="5:38" x14ac:dyDescent="0.3">
      <c r="E19" s="79" t="s">
        <v>728</v>
      </c>
    </row>
    <row r="20" spans="5:38" x14ac:dyDescent="0.3">
      <c r="E20" s="79" t="s">
        <v>729</v>
      </c>
    </row>
  </sheetData>
  <sheetProtection algorithmName="SHA-512" hashValue="OhjE8JjRCrWhIlXefcl+csAuIUVr3lrWsA0MDgHB46uw5xgUkSltEwrSNAvHUHBSyMzaT9Yb2oQs9JcXO4JXog==" saltValue="Qk4OvAr+klt4iz+vKyAvGg==" spinCount="100000" sheet="1" formatCells="0" formatColumns="0" formatRows="0" insertColumns="0" insertRows="0" insertHyperlinks="0" deleteColumns="0" deleteRows="0" sort="0" autoFilter="0" pivotTables="0"/>
  <mergeCells count="2">
    <mergeCell ref="A1:AA1"/>
    <mergeCell ref="AC1:AL1"/>
  </mergeCells>
  <conditionalFormatting sqref="G3:O16">
    <cfRule type="expression" dxfId="3" priority="23">
      <formula>OR($F3=50,$F3=0)</formula>
    </cfRule>
    <cfRule type="expression" dxfId="2" priority="24">
      <formula>$F3=""</formula>
    </cfRule>
  </conditionalFormatting>
  <dataValidations count="1">
    <dataValidation allowBlank="1" showInputMessage="1" showErrorMessage="1" promptTitle="Equipa inicial" prompt="Indicar com um &quot;x&quot; a equipa que inicia o jogo." sqref="E2" xr:uid="{00000000-0002-0000-0700-000000000000}"/>
  </dataValidations>
  <pageMargins left="0.7" right="0.7" top="0.75" bottom="0.75" header="0.3" footer="0.3"/>
  <pageSetup paperSize="9" orientation="portrait" r:id="rId1"/>
  <headerFooter>
    <oddFooter>&amp;R&amp;1#&amp;"Calibri"&amp;10&amp;K0078D7Classification :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C00000"/>
  </sheetPr>
  <dimension ref="A1:AL20"/>
  <sheetViews>
    <sheetView showGridLines="0" zoomScale="70" workbookViewId="0">
      <selection sqref="A1:Z1"/>
    </sheetView>
  </sheetViews>
  <sheetFormatPr defaultColWidth="9.1796875" defaultRowHeight="13" x14ac:dyDescent="0.3"/>
  <cols>
    <col min="1" max="1" width="7.81640625" style="79" bestFit="1" customWidth="1"/>
    <col min="2" max="2" width="10" style="79" bestFit="1" customWidth="1"/>
    <col min="3" max="3" width="21.453125" style="79" bestFit="1" customWidth="1"/>
    <col min="4" max="4" width="12" style="79" customWidth="1"/>
    <col min="5" max="5" width="10" style="79" customWidth="1"/>
    <col min="6" max="6" width="7.453125" style="79" customWidth="1"/>
    <col min="7" max="15" width="4.453125" style="79" customWidth="1"/>
    <col min="16" max="16" width="15.453125" style="79" customWidth="1"/>
    <col min="17" max="25" width="4.453125" style="79" customWidth="1"/>
    <col min="26" max="27" width="15.453125" style="79" bestFit="1" customWidth="1"/>
    <col min="28" max="28" width="2.453125" style="79" customWidth="1"/>
    <col min="29" max="29" width="9.1796875" style="79" customWidth="1"/>
    <col min="30" max="38" width="4.453125" style="79" customWidth="1"/>
    <col min="39" max="51" width="9.1796875" style="79" customWidth="1"/>
    <col min="52" max="16384" width="9.1796875" style="79"/>
  </cols>
  <sheetData>
    <row r="1" spans="1:38" ht="21" x14ac:dyDescent="0.5">
      <c r="A1" s="205" t="str">
        <f>'Ficha de Jogo'!L6</f>
        <v/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80"/>
      <c r="AB1" s="81"/>
      <c r="AC1" s="207" t="s">
        <v>720</v>
      </c>
      <c r="AD1" s="208"/>
      <c r="AE1" s="208"/>
      <c r="AF1" s="208"/>
      <c r="AG1" s="208"/>
      <c r="AH1" s="208"/>
      <c r="AI1" s="208"/>
      <c r="AJ1" s="208"/>
      <c r="AK1" s="208"/>
      <c r="AL1" s="209"/>
    </row>
    <row r="2" spans="1:38" ht="54" customHeight="1" x14ac:dyDescent="0.3">
      <c r="A2" s="83" t="str">
        <f>'Ficha de Jogo'!L9</f>
        <v>FPC nº</v>
      </c>
      <c r="B2" s="83" t="str">
        <f>'Ficha de Jogo'!M9</f>
        <v>Jogador nº</v>
      </c>
      <c r="C2" s="83" t="str">
        <f>'Ficha de Jogo'!N9</f>
        <v>Nome</v>
      </c>
      <c r="D2" s="83" t="str">
        <f>'Ficha de Jogo'!Q9</f>
        <v>Equipa Inicial
(x)</v>
      </c>
      <c r="E2" s="84" t="s">
        <v>721</v>
      </c>
      <c r="F2" s="83" t="s">
        <v>722</v>
      </c>
      <c r="G2" s="83" t="s">
        <v>20</v>
      </c>
      <c r="H2" s="83" t="s">
        <v>21</v>
      </c>
      <c r="I2" s="83" t="s">
        <v>22</v>
      </c>
      <c r="J2" s="83" t="s">
        <v>23</v>
      </c>
      <c r="K2" s="83" t="s">
        <v>24</v>
      </c>
      <c r="L2" s="83" t="s">
        <v>25</v>
      </c>
      <c r="M2" s="83" t="s">
        <v>26</v>
      </c>
      <c r="N2" s="83" t="s">
        <v>27</v>
      </c>
      <c r="O2" s="83" t="s">
        <v>723</v>
      </c>
      <c r="P2" s="83" t="s">
        <v>724</v>
      </c>
      <c r="Q2" s="83" t="s">
        <v>20</v>
      </c>
      <c r="R2" s="83" t="s">
        <v>21</v>
      </c>
      <c r="S2" s="83" t="s">
        <v>22</v>
      </c>
      <c r="T2" s="83" t="s">
        <v>23</v>
      </c>
      <c r="U2" s="83" t="s">
        <v>24</v>
      </c>
      <c r="V2" s="83" t="s">
        <v>25</v>
      </c>
      <c r="W2" s="83" t="s">
        <v>26</v>
      </c>
      <c r="X2" s="83" t="s">
        <v>27</v>
      </c>
      <c r="Y2" s="83" t="s">
        <v>723</v>
      </c>
      <c r="Z2" s="83" t="s">
        <v>725</v>
      </c>
      <c r="AA2" s="83" t="s">
        <v>726</v>
      </c>
      <c r="AB2" s="81"/>
      <c r="AC2" s="85" t="s">
        <v>727</v>
      </c>
      <c r="AD2" s="83" t="s">
        <v>20</v>
      </c>
      <c r="AE2" s="83" t="s">
        <v>21</v>
      </c>
      <c r="AF2" s="83" t="s">
        <v>22</v>
      </c>
      <c r="AG2" s="83" t="s">
        <v>23</v>
      </c>
      <c r="AH2" s="83" t="s">
        <v>24</v>
      </c>
      <c r="AI2" s="83" t="s">
        <v>25</v>
      </c>
      <c r="AJ2" s="83" t="s">
        <v>26</v>
      </c>
      <c r="AK2" s="83" t="s">
        <v>27</v>
      </c>
      <c r="AL2" s="83" t="s">
        <v>723</v>
      </c>
    </row>
    <row r="3" spans="1:38" ht="21" customHeight="1" x14ac:dyDescent="0.3">
      <c r="A3" s="86" t="str">
        <f>IF(ISBLANK('Ficha de Jogo'!L10),"",'Ficha de Jogo'!L10)</f>
        <v/>
      </c>
      <c r="B3" s="86" t="str">
        <f>IF(ISBLANK('Ficha de Jogo'!M10),"",'Ficha de Jogo'!M10)</f>
        <v/>
      </c>
      <c r="C3" s="87" t="str">
        <f>'Ficha de Jogo'!N10</f>
        <v/>
      </c>
      <c r="D3" s="86" t="str">
        <f>IF(ISBLANK('Ficha de Jogo'!Q10),"",'Ficha de Jogo'!Q10)</f>
        <v/>
      </c>
      <c r="E3" s="88" t="str">
        <f t="shared" ref="E3:E10" si="0">IF(B3="","",IF(D3="x",IF(F3="",SUM(Q3:Y3)+Z3,SUM(Q3:Y3)+Z3+F3),IF(F3="",IF(AND(P3&lt;&gt;0,SUM(Q3:Y3)+AA3=0),SUM(Q3:Y3)+AA3+1,SUM(Q3:Y3)+AA3),SUM(Q3:Y3)+AA3+F3)))</f>
        <v/>
      </c>
      <c r="F3" s="89" t="str">
        <f>IF($D3="x",IF(COUNTIF('Ficha de Jogo'!$M$27:$U$28,$B3)=0,50+N('Ficha de Jogo'!$J$50),""),IF(COUNTIF('Ficha de Jogo'!$M$27:$U$28,$B3)=0,0,""))</f>
        <v/>
      </c>
      <c r="G3" s="90" t="str">
        <f>IF(ISNUMBER($A3),IF('Ficha de Jogo'!M$27=$B3,"in",IF('Ficha de Jogo'!M$28=$B3,"out","")),"")</f>
        <v/>
      </c>
      <c r="H3" s="90" t="str">
        <f>IF(ISNUMBER($A3),IF('Ficha de Jogo'!N$27=$B3,"in",IF('Ficha de Jogo'!N$28=$B3,"out","")),"")</f>
        <v/>
      </c>
      <c r="I3" s="90" t="str">
        <f>IF(ISNUMBER($A3),IF('Ficha de Jogo'!O$27=$B3,"in",IF('Ficha de Jogo'!O$28=$B3,"out","")),"")</f>
        <v/>
      </c>
      <c r="J3" s="90" t="str">
        <f>IF(ISNUMBER($A3),IF('Ficha de Jogo'!P$27=$B3,"in",IF('Ficha de Jogo'!P$28=$B3,"out","")),"")</f>
        <v/>
      </c>
      <c r="K3" s="90" t="str">
        <f>IF(ISNUMBER($A3),IF('Ficha de Jogo'!Q$27=$B3,"in",IF('Ficha de Jogo'!Q$28=$B3,"out","")),"")</f>
        <v/>
      </c>
      <c r="L3" s="90" t="str">
        <f>IF(ISNUMBER($A3),IF('Ficha de Jogo'!R$27=$B3,"in",IF('Ficha de Jogo'!R$28=$B3,"out","")),"")</f>
        <v/>
      </c>
      <c r="M3" s="90" t="str">
        <f>IF(ISNUMBER($A3),IF('Ficha de Jogo'!S$27=$B3,"in",IF('Ficha de Jogo'!S$28=$B3,"out","")),"")</f>
        <v/>
      </c>
      <c r="N3" s="90" t="str">
        <f>IF(ISNUMBER($A3),IF('Ficha de Jogo'!T$27=$B3,"in",IF('Ficha de Jogo'!T$28=$B3,"out","")),"")</f>
        <v/>
      </c>
      <c r="O3" s="90" t="str">
        <f>IF(ISNUMBER($A3),IF('Ficha de Jogo'!U$27=$B3,"in",IF('Ficha de Jogo'!U$28=$B3,"out","")),"")</f>
        <v/>
      </c>
      <c r="P3" s="91">
        <f t="shared" ref="P3:P16" si="1">COUNTIF($G3:$O3,"in")+COUNTIF($G3:$O3,"out")</f>
        <v>0</v>
      </c>
      <c r="Q3" s="90" t="str">
        <f>IF(G3="out",'Ficha de Jogo'!M$29,IF(G3="in",50+N('Ficha de Jogo'!$J$50)-'Ficha de Jogo'!M$29,""))</f>
        <v/>
      </c>
      <c r="R3" s="90" t="str">
        <f>IF(H3="out",'Ficha de Jogo'!N$29,IF(H3="in",50+N('Ficha de Jogo'!$J$50)-'Ficha de Jogo'!N$29,""))</f>
        <v/>
      </c>
      <c r="S3" s="90" t="str">
        <f>IF(I3="out",'Ficha de Jogo'!O$29,IF(I3="in",50+N('Ficha de Jogo'!$J$50)-'Ficha de Jogo'!O$29,""))</f>
        <v/>
      </c>
      <c r="T3" s="90" t="str">
        <f>IF(J3="out",'Ficha de Jogo'!P$29,IF(J3="in",50+N('Ficha de Jogo'!$J$50)-'Ficha de Jogo'!P$29,""))</f>
        <v/>
      </c>
      <c r="U3" s="90" t="str">
        <f>IF(K3="out",'Ficha de Jogo'!Q$29,IF(K3="in",50+N('Ficha de Jogo'!$J$50)-'Ficha de Jogo'!Q$29,""))</f>
        <v/>
      </c>
      <c r="V3" s="90" t="str">
        <f>IF(L3="out",'Ficha de Jogo'!R$29,IF(L3="in",50+N('Ficha de Jogo'!$J$50)-'Ficha de Jogo'!R$29,""))</f>
        <v/>
      </c>
      <c r="W3" s="90" t="str">
        <f>IF(M3="out",'Ficha de Jogo'!S$29,IF(M3="in",50+N('Ficha de Jogo'!$J$50)-'Ficha de Jogo'!S$29,""))</f>
        <v/>
      </c>
      <c r="X3" s="90" t="str">
        <f>IF(N3="out",'Ficha de Jogo'!T$29,IF(N3="in",50+N('Ficha de Jogo'!$J$50)-'Ficha de Jogo'!T$29,""))</f>
        <v/>
      </c>
      <c r="Y3" s="90" t="str">
        <f>IF(O3="out",'Ficha de Jogo'!U$29,IF(O3="in",50+N('Ficha de Jogo'!$J$50)-'Ficha de Jogo'!U$29,""))</f>
        <v/>
      </c>
      <c r="Z3" s="90">
        <f>IF($P3&gt;1,IF($P3&gt;2,IF($P3&gt;3,IF($P3&gt;4,IF($P3&gt;5,IF($P3&gt;6,IF($P3&gt;7,IF($P3&gt;8,IF($P3&gt;9,"aqui",-4*(50+N('Ficha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3" s="90">
        <f>IF($P3&gt;1,IF($P3&gt;2,IF($P3&gt;3,IF($P3&gt;4,IF($P3&gt;5,IF($P3&gt;6,IF($P3&gt;7,IF($P3&gt;8,IF($P3&gt;9,"aqui",-4*(50+N('Ficha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3" s="81"/>
      <c r="AC3" s="92" t="str">
        <f t="shared" ref="AC3:AC10" si="2">IF(D3="x",B3,"")</f>
        <v/>
      </c>
      <c r="AD3" s="90" t="str">
        <f t="shared" ref="AD3:AD10" si="3">IF(AND(G3="",AC3=$B3),$B3,IF(G3="in",$B3,""))</f>
        <v/>
      </c>
      <c r="AE3" s="90" t="str">
        <f t="shared" ref="AE3:AL10" si="4">IF(AND(H3="",AD3=$B3),$B3,IF(H3="in",$B3,""))</f>
        <v/>
      </c>
      <c r="AF3" s="90" t="str">
        <f t="shared" si="4"/>
        <v/>
      </c>
      <c r="AG3" s="90" t="str">
        <f t="shared" si="4"/>
        <v/>
      </c>
      <c r="AH3" s="90" t="str">
        <f t="shared" si="4"/>
        <v/>
      </c>
      <c r="AI3" s="90" t="str">
        <f t="shared" si="4"/>
        <v/>
      </c>
      <c r="AJ3" s="90" t="str">
        <f t="shared" si="4"/>
        <v/>
      </c>
      <c r="AK3" s="90" t="str">
        <f t="shared" si="4"/>
        <v/>
      </c>
      <c r="AL3" s="90" t="str">
        <f t="shared" si="4"/>
        <v/>
      </c>
    </row>
    <row r="4" spans="1:38" ht="21" customHeight="1" x14ac:dyDescent="0.3">
      <c r="A4" s="86" t="str">
        <f>IF(ISBLANK('Ficha de Jogo'!L11),"",'Ficha de Jogo'!L11)</f>
        <v/>
      </c>
      <c r="B4" s="86" t="str">
        <f>IF(ISBLANK('Ficha de Jogo'!M11),"",'Ficha de Jogo'!M11)</f>
        <v/>
      </c>
      <c r="C4" s="87" t="str">
        <f>'Ficha de Jogo'!N11</f>
        <v/>
      </c>
      <c r="D4" s="86" t="str">
        <f>IF(ISBLANK('Ficha de Jogo'!Q11),"",'Ficha de Jogo'!Q11)</f>
        <v/>
      </c>
      <c r="E4" s="88" t="str">
        <f t="shared" si="0"/>
        <v/>
      </c>
      <c r="F4" s="89" t="str">
        <f>IF($D4="x",IF(COUNTIF('Ficha de Jogo'!$M$27:$U$28,$B4)=0,50+N('Ficha de Jogo'!$J$50),""),IF(COUNTIF('Ficha de Jogo'!$M$27:$U$28,$B4)=0,0,""))</f>
        <v/>
      </c>
      <c r="G4" s="90" t="str">
        <f>IF(ISNUMBER($A4),IF('Ficha de Jogo'!M$27=$B4,"in",IF('Ficha de Jogo'!M$28=$B4,"out","")),"")</f>
        <v/>
      </c>
      <c r="H4" s="90" t="str">
        <f>IF(ISNUMBER($A4),IF('Ficha de Jogo'!N$27=$B4,"in",IF('Ficha de Jogo'!N$28=$B4,"out","")),"")</f>
        <v/>
      </c>
      <c r="I4" s="90" t="str">
        <f>IF(ISNUMBER($A4),IF('Ficha de Jogo'!O$27=$B4,"in",IF('Ficha de Jogo'!O$28=$B4,"out","")),"")</f>
        <v/>
      </c>
      <c r="J4" s="90" t="str">
        <f>IF(ISNUMBER($A4),IF('Ficha de Jogo'!P$27=$B4,"in",IF('Ficha de Jogo'!P$28=$B4,"out","")),"")</f>
        <v/>
      </c>
      <c r="K4" s="90" t="str">
        <f>IF(ISNUMBER($A4),IF('Ficha de Jogo'!Q$27=$B4,"in",IF('Ficha de Jogo'!Q$28=$B4,"out","")),"")</f>
        <v/>
      </c>
      <c r="L4" s="90" t="str">
        <f>IF(ISNUMBER($A4),IF('Ficha de Jogo'!R$27=$B4,"in",IF('Ficha de Jogo'!R$28=$B4,"out","")),"")</f>
        <v/>
      </c>
      <c r="M4" s="90" t="str">
        <f>IF(ISNUMBER($A4),IF('Ficha de Jogo'!S$27=$B4,"in",IF('Ficha de Jogo'!S$28=$B4,"out","")),"")</f>
        <v/>
      </c>
      <c r="N4" s="90" t="str">
        <f>IF(ISNUMBER($A4),IF('Ficha de Jogo'!T$27=$B4,"in",IF('Ficha de Jogo'!T$28=$B4,"out","")),"")</f>
        <v/>
      </c>
      <c r="O4" s="90" t="str">
        <f>IF(ISNUMBER($A4),IF('Ficha de Jogo'!U$27=$B4,"in",IF('Ficha de Jogo'!U$28=$B4,"out","")),"")</f>
        <v/>
      </c>
      <c r="P4" s="91">
        <f t="shared" si="1"/>
        <v>0</v>
      </c>
      <c r="Q4" s="90" t="str">
        <f>IF(G4="out",'Ficha de Jogo'!M$29,IF(G4="in",50+N('Ficha de Jogo'!$J$50)-'Ficha de Jogo'!M$29,""))</f>
        <v/>
      </c>
      <c r="R4" s="90" t="str">
        <f>IF(H4="out",'Ficha de Jogo'!N$29,IF(H4="in",50+N('Ficha de Jogo'!$J$50)-'Ficha de Jogo'!N$29,""))</f>
        <v/>
      </c>
      <c r="S4" s="90" t="str">
        <f>IF(I4="out",'Ficha de Jogo'!O$29,IF(I4="in",50+N('Ficha de Jogo'!$J$50)-'Ficha de Jogo'!O$29,""))</f>
        <v/>
      </c>
      <c r="T4" s="90" t="str">
        <f>IF(J4="out",'Ficha de Jogo'!P$29,IF(J4="in",50+N('Ficha de Jogo'!$J$50)-'Ficha de Jogo'!P$29,""))</f>
        <v/>
      </c>
      <c r="U4" s="90" t="str">
        <f>IF(K4="out",'Ficha de Jogo'!Q$29,IF(K4="in",50+N('Ficha de Jogo'!$J$50)-'Ficha de Jogo'!Q$29,""))</f>
        <v/>
      </c>
      <c r="V4" s="90" t="str">
        <f>IF(L4="out",'Ficha de Jogo'!R$29,IF(L4="in",50+N('Ficha de Jogo'!$J$50)-'Ficha de Jogo'!R$29,""))</f>
        <v/>
      </c>
      <c r="W4" s="90" t="str">
        <f>IF(M4="out",'Ficha de Jogo'!S$29,IF(M4="in",50+N('Ficha de Jogo'!$J$50)-'Ficha de Jogo'!S$29,""))</f>
        <v/>
      </c>
      <c r="X4" s="90" t="str">
        <f>IF(N4="out",'Ficha de Jogo'!T$29,IF(N4="in",50+N('Ficha de Jogo'!$J$50)-'Ficha de Jogo'!T$29,""))</f>
        <v/>
      </c>
      <c r="Y4" s="90" t="str">
        <f>IF(O4="out",'Ficha de Jogo'!U$29,IF(O4="in",50+N('Ficha de Jogo'!$J$50)-'Ficha de Jogo'!U$29,""))</f>
        <v/>
      </c>
      <c r="Z4" s="90">
        <f>IF($P4&gt;1,IF($P4&gt;2,IF($P4&gt;3,IF($P4&gt;4,IF($P4&gt;5,IF($P4&gt;6,IF($P4&gt;7,IF($P4&gt;8,IF($P4&gt;9,"aqui",-4*(50+N('Ficha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4" s="90">
        <f>IF($P4&gt;1,IF($P4&gt;2,IF($P4&gt;3,IF($P4&gt;4,IF($P4&gt;5,IF($P4&gt;6,IF($P4&gt;7,IF($P4&gt;8,IF($P4&gt;9,"aqui",-4*(50+N('Ficha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4" s="81"/>
      <c r="AC4" s="92" t="str">
        <f t="shared" si="2"/>
        <v/>
      </c>
      <c r="AD4" s="90" t="str">
        <f t="shared" si="3"/>
        <v/>
      </c>
      <c r="AE4" s="90" t="str">
        <f t="shared" si="4"/>
        <v/>
      </c>
      <c r="AF4" s="90" t="str">
        <f t="shared" si="4"/>
        <v/>
      </c>
      <c r="AG4" s="90" t="str">
        <f t="shared" si="4"/>
        <v/>
      </c>
      <c r="AH4" s="90" t="str">
        <f t="shared" si="4"/>
        <v/>
      </c>
      <c r="AI4" s="90" t="str">
        <f t="shared" si="4"/>
        <v/>
      </c>
      <c r="AJ4" s="90" t="str">
        <f t="shared" si="4"/>
        <v/>
      </c>
      <c r="AK4" s="90" t="str">
        <f t="shared" si="4"/>
        <v/>
      </c>
      <c r="AL4" s="90" t="str">
        <f t="shared" si="4"/>
        <v/>
      </c>
    </row>
    <row r="5" spans="1:38" ht="21" customHeight="1" x14ac:dyDescent="0.3">
      <c r="A5" s="86" t="str">
        <f>IF(ISBLANK('Ficha de Jogo'!L12),"",'Ficha de Jogo'!L12)</f>
        <v/>
      </c>
      <c r="B5" s="86" t="str">
        <f>IF(ISBLANK('Ficha de Jogo'!M12),"",'Ficha de Jogo'!M12)</f>
        <v/>
      </c>
      <c r="C5" s="87" t="str">
        <f>'Ficha de Jogo'!N12</f>
        <v/>
      </c>
      <c r="D5" s="86" t="str">
        <f>IF(ISBLANK('Ficha de Jogo'!Q12),"",'Ficha de Jogo'!Q12)</f>
        <v/>
      </c>
      <c r="E5" s="88" t="str">
        <f t="shared" si="0"/>
        <v/>
      </c>
      <c r="F5" s="89" t="str">
        <f>IF($D5="x",IF(COUNTIF('Ficha de Jogo'!$M$27:$U$28,$B5)=0,50+N('Ficha de Jogo'!$J$50),""),IF(COUNTIF('Ficha de Jogo'!$M$27:$U$28,$B5)=0,0,""))</f>
        <v/>
      </c>
      <c r="G5" s="90" t="str">
        <f>IF(ISNUMBER($A5),IF('Ficha de Jogo'!M$27=$B5,"in",IF('Ficha de Jogo'!M$28=$B5,"out","")),"")</f>
        <v/>
      </c>
      <c r="H5" s="90" t="str">
        <f>IF(ISNUMBER($A5),IF('Ficha de Jogo'!N$27=$B5,"in",IF('Ficha de Jogo'!N$28=$B5,"out","")),"")</f>
        <v/>
      </c>
      <c r="I5" s="90" t="str">
        <f>IF(ISNUMBER($A5),IF('Ficha de Jogo'!O$27=$B5,"in",IF('Ficha de Jogo'!O$28=$B5,"out","")),"")</f>
        <v/>
      </c>
      <c r="J5" s="90" t="str">
        <f>IF(ISNUMBER($A5),IF('Ficha de Jogo'!P$27=$B5,"in",IF('Ficha de Jogo'!P$28=$B5,"out","")),"")</f>
        <v/>
      </c>
      <c r="K5" s="90" t="str">
        <f>IF(ISNUMBER($A5),IF('Ficha de Jogo'!Q$27=$B5,"in",IF('Ficha de Jogo'!Q$28=$B5,"out","")),"")</f>
        <v/>
      </c>
      <c r="L5" s="90" t="str">
        <f>IF(ISNUMBER($A5),IF('Ficha de Jogo'!R$27=$B5,"in",IF('Ficha de Jogo'!R$28=$B5,"out","")),"")</f>
        <v/>
      </c>
      <c r="M5" s="90" t="str">
        <f>IF(ISNUMBER($A5),IF('Ficha de Jogo'!S$27=$B5,"in",IF('Ficha de Jogo'!S$28=$B5,"out","")),"")</f>
        <v/>
      </c>
      <c r="N5" s="90" t="str">
        <f>IF(ISNUMBER($A5),IF('Ficha de Jogo'!T$27=$B5,"in",IF('Ficha de Jogo'!T$28=$B5,"out","")),"")</f>
        <v/>
      </c>
      <c r="O5" s="90" t="str">
        <f>IF(ISNUMBER($A5),IF('Ficha de Jogo'!U$27=$B5,"in",IF('Ficha de Jogo'!U$28=$B5,"out","")),"")</f>
        <v/>
      </c>
      <c r="P5" s="91">
        <f t="shared" si="1"/>
        <v>0</v>
      </c>
      <c r="Q5" s="90" t="str">
        <f>IF(G5="out",'Ficha de Jogo'!M$29,IF(G5="in",50+N('Ficha de Jogo'!$J$50)-'Ficha de Jogo'!M$29,""))</f>
        <v/>
      </c>
      <c r="R5" s="90" t="str">
        <f>IF(H5="out",'Ficha de Jogo'!N$29,IF(H5="in",50+N('Ficha de Jogo'!$J$50)-'Ficha de Jogo'!N$29,""))</f>
        <v/>
      </c>
      <c r="S5" s="90" t="str">
        <f>IF(I5="out",'Ficha de Jogo'!O$29,IF(I5="in",50+N('Ficha de Jogo'!$J$50)-'Ficha de Jogo'!O$29,""))</f>
        <v/>
      </c>
      <c r="T5" s="90" t="str">
        <f>IF(J5="out",'Ficha de Jogo'!P$29,IF(J5="in",50+N('Ficha de Jogo'!$J$50)-'Ficha de Jogo'!P$29,""))</f>
        <v/>
      </c>
      <c r="U5" s="90" t="str">
        <f>IF(K5="out",'Ficha de Jogo'!Q$29,IF(K5="in",50+N('Ficha de Jogo'!$J$50)-'Ficha de Jogo'!Q$29,""))</f>
        <v/>
      </c>
      <c r="V5" s="90" t="str">
        <f>IF(L5="out",'Ficha de Jogo'!R$29,IF(L5="in",50+N('Ficha de Jogo'!$J$50)-'Ficha de Jogo'!R$29,""))</f>
        <v/>
      </c>
      <c r="W5" s="90" t="str">
        <f>IF(M5="out",'Ficha de Jogo'!S$29,IF(M5="in",50+N('Ficha de Jogo'!$J$50)-'Ficha de Jogo'!S$29,""))</f>
        <v/>
      </c>
      <c r="X5" s="90" t="str">
        <f>IF(N5="out",'Ficha de Jogo'!T$29,IF(N5="in",50+N('Ficha de Jogo'!$J$50)-'Ficha de Jogo'!T$29,""))</f>
        <v/>
      </c>
      <c r="Y5" s="90" t="str">
        <f>IF(O5="out",'Ficha de Jogo'!U$29,IF(O5="in",50+N('Ficha de Jogo'!$J$50)-'Ficha de Jogo'!U$29,""))</f>
        <v/>
      </c>
      <c r="Z5" s="90">
        <f>IF($P5&gt;1,IF($P5&gt;2,IF($P5&gt;3,IF($P5&gt;4,IF($P5&gt;5,IF($P5&gt;6,IF($P5&gt;7,IF($P5&gt;8,IF($P5&gt;9,"aqui",-4*(50+N('Ficha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5" s="90">
        <f>IF($P5&gt;1,IF($P5&gt;2,IF($P5&gt;3,IF($P5&gt;4,IF($P5&gt;5,IF($P5&gt;6,IF($P5&gt;7,IF($P5&gt;8,IF($P5&gt;9,"aqui",-4*(50+N('Ficha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5" s="81"/>
      <c r="AC5" s="92" t="str">
        <f t="shared" si="2"/>
        <v/>
      </c>
      <c r="AD5" s="90" t="str">
        <f t="shared" si="3"/>
        <v/>
      </c>
      <c r="AE5" s="90" t="str">
        <f t="shared" si="4"/>
        <v/>
      </c>
      <c r="AF5" s="90" t="str">
        <f t="shared" si="4"/>
        <v/>
      </c>
      <c r="AG5" s="90" t="str">
        <f t="shared" si="4"/>
        <v/>
      </c>
      <c r="AH5" s="90" t="str">
        <f t="shared" si="4"/>
        <v/>
      </c>
      <c r="AI5" s="90" t="str">
        <f t="shared" si="4"/>
        <v/>
      </c>
      <c r="AJ5" s="90" t="str">
        <f t="shared" si="4"/>
        <v/>
      </c>
      <c r="AK5" s="90" t="str">
        <f t="shared" si="4"/>
        <v/>
      </c>
      <c r="AL5" s="90" t="str">
        <f t="shared" si="4"/>
        <v/>
      </c>
    </row>
    <row r="6" spans="1:38" ht="21" customHeight="1" x14ac:dyDescent="0.3">
      <c r="A6" s="86" t="str">
        <f>IF(ISBLANK('Ficha de Jogo'!L13),"",'Ficha de Jogo'!L13)</f>
        <v/>
      </c>
      <c r="B6" s="86" t="str">
        <f>IF(ISBLANK('Ficha de Jogo'!M13),"",'Ficha de Jogo'!M13)</f>
        <v/>
      </c>
      <c r="C6" s="87" t="str">
        <f>'Ficha de Jogo'!N13</f>
        <v/>
      </c>
      <c r="D6" s="86" t="str">
        <f>IF(ISBLANK('Ficha de Jogo'!Q13),"",'Ficha de Jogo'!Q13)</f>
        <v/>
      </c>
      <c r="E6" s="88" t="str">
        <f t="shared" si="0"/>
        <v/>
      </c>
      <c r="F6" s="89" t="str">
        <f>IF($D6="x",IF(COUNTIF('Ficha de Jogo'!$M$27:$U$28,$B6)=0,50+N('Ficha de Jogo'!$J$50),""),IF(COUNTIF('Ficha de Jogo'!$M$27:$U$28,$B6)=0,0,""))</f>
        <v/>
      </c>
      <c r="G6" s="90" t="str">
        <f>IF(ISNUMBER($A6),IF('Ficha de Jogo'!M$27=$B6,"in",IF('Ficha de Jogo'!M$28=$B6,"out","")),"")</f>
        <v/>
      </c>
      <c r="H6" s="90" t="str">
        <f>IF(ISNUMBER($A6),IF('Ficha de Jogo'!N$27=$B6,"in",IF('Ficha de Jogo'!N$28=$B6,"out","")),"")</f>
        <v/>
      </c>
      <c r="I6" s="90" t="str">
        <f>IF(ISNUMBER($A6),IF('Ficha de Jogo'!O$27=$B6,"in",IF('Ficha de Jogo'!O$28=$B6,"out","")),"")</f>
        <v/>
      </c>
      <c r="J6" s="90" t="str">
        <f>IF(ISNUMBER($A6),IF('Ficha de Jogo'!P$27=$B6,"in",IF('Ficha de Jogo'!P$28=$B6,"out","")),"")</f>
        <v/>
      </c>
      <c r="K6" s="90" t="str">
        <f>IF(ISNUMBER($A6),IF('Ficha de Jogo'!Q$27=$B6,"in",IF('Ficha de Jogo'!Q$28=$B6,"out","")),"")</f>
        <v/>
      </c>
      <c r="L6" s="90" t="str">
        <f>IF(ISNUMBER($A6),IF('Ficha de Jogo'!R$27=$B6,"in",IF('Ficha de Jogo'!R$28=$B6,"out","")),"")</f>
        <v/>
      </c>
      <c r="M6" s="90" t="str">
        <f>IF(ISNUMBER($A6),IF('Ficha de Jogo'!S$27=$B6,"in",IF('Ficha de Jogo'!S$28=$B6,"out","")),"")</f>
        <v/>
      </c>
      <c r="N6" s="90" t="str">
        <f>IF(ISNUMBER($A6),IF('Ficha de Jogo'!T$27=$B6,"in",IF('Ficha de Jogo'!T$28=$B6,"out","")),"")</f>
        <v/>
      </c>
      <c r="O6" s="90" t="str">
        <f>IF(ISNUMBER($A6),IF('Ficha de Jogo'!U$27=$B6,"in",IF('Ficha de Jogo'!U$28=$B6,"out","")),"")</f>
        <v/>
      </c>
      <c r="P6" s="91">
        <f t="shared" si="1"/>
        <v>0</v>
      </c>
      <c r="Q6" s="90" t="str">
        <f>IF(G6="out",'Ficha de Jogo'!M$29,IF(G6="in",50+N('Ficha de Jogo'!$J$50)-'Ficha de Jogo'!M$29,""))</f>
        <v/>
      </c>
      <c r="R6" s="90" t="str">
        <f>IF(H6="out",'Ficha de Jogo'!N$29,IF(H6="in",50+N('Ficha de Jogo'!$J$50)-'Ficha de Jogo'!N$29,""))</f>
        <v/>
      </c>
      <c r="S6" s="90" t="str">
        <f>IF(I6="out",'Ficha de Jogo'!O$29,IF(I6="in",50+N('Ficha de Jogo'!$J$50)-'Ficha de Jogo'!O$29,""))</f>
        <v/>
      </c>
      <c r="T6" s="90" t="str">
        <f>IF(J6="out",'Ficha de Jogo'!P$29,IF(J6="in",50+N('Ficha de Jogo'!$J$50)-'Ficha de Jogo'!P$29,""))</f>
        <v/>
      </c>
      <c r="U6" s="90" t="str">
        <f>IF(K6="out",'Ficha de Jogo'!Q$29,IF(K6="in",50+N('Ficha de Jogo'!$J$50)-'Ficha de Jogo'!Q$29,""))</f>
        <v/>
      </c>
      <c r="V6" s="90" t="str">
        <f>IF(L6="out",'Ficha de Jogo'!R$29,IF(L6="in",50+N('Ficha de Jogo'!$J$50)-'Ficha de Jogo'!R$29,""))</f>
        <v/>
      </c>
      <c r="W6" s="90" t="str">
        <f>IF(M6="out",'Ficha de Jogo'!S$29,IF(M6="in",50+N('Ficha de Jogo'!$J$50)-'Ficha de Jogo'!S$29,""))</f>
        <v/>
      </c>
      <c r="X6" s="90" t="str">
        <f>IF(N6="out",'Ficha de Jogo'!T$29,IF(N6="in",50+N('Ficha de Jogo'!$J$50)-'Ficha de Jogo'!T$29,""))</f>
        <v/>
      </c>
      <c r="Y6" s="90" t="str">
        <f>IF(O6="out",'Ficha de Jogo'!U$29,IF(O6="in",50+N('Ficha de Jogo'!$J$50)-'Ficha de Jogo'!U$29,""))</f>
        <v/>
      </c>
      <c r="Z6" s="90">
        <f>IF($P6&gt;1,IF($P6&gt;2,IF($P6&gt;3,IF($P6&gt;4,IF($P6&gt;5,IF($P6&gt;6,IF($P6&gt;7,IF($P6&gt;8,IF($P6&gt;9,"aqui",-4*(50+N('Ficha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6" s="90">
        <f>IF($P6&gt;1,IF($P6&gt;2,IF($P6&gt;3,IF($P6&gt;4,IF($P6&gt;5,IF($P6&gt;6,IF($P6&gt;7,IF($P6&gt;8,IF($P6&gt;9,"aqui",-4*(50+N('Ficha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6" s="81"/>
      <c r="AC6" s="92" t="str">
        <f t="shared" si="2"/>
        <v/>
      </c>
      <c r="AD6" s="90" t="str">
        <f t="shared" si="3"/>
        <v/>
      </c>
      <c r="AE6" s="90" t="str">
        <f t="shared" si="4"/>
        <v/>
      </c>
      <c r="AF6" s="90" t="str">
        <f t="shared" si="4"/>
        <v/>
      </c>
      <c r="AG6" s="90" t="str">
        <f t="shared" si="4"/>
        <v/>
      </c>
      <c r="AH6" s="90" t="str">
        <f t="shared" si="4"/>
        <v/>
      </c>
      <c r="AI6" s="90" t="str">
        <f t="shared" si="4"/>
        <v/>
      </c>
      <c r="AJ6" s="90" t="str">
        <f t="shared" si="4"/>
        <v/>
      </c>
      <c r="AK6" s="90" t="str">
        <f t="shared" si="4"/>
        <v/>
      </c>
      <c r="AL6" s="90" t="str">
        <f t="shared" si="4"/>
        <v/>
      </c>
    </row>
    <row r="7" spans="1:38" ht="21" customHeight="1" x14ac:dyDescent="0.3">
      <c r="A7" s="86" t="str">
        <f>IF(ISBLANK('Ficha de Jogo'!L14),"",'Ficha de Jogo'!L14)</f>
        <v/>
      </c>
      <c r="B7" s="86" t="str">
        <f>IF(ISBLANK('Ficha de Jogo'!M14),"",'Ficha de Jogo'!M14)</f>
        <v/>
      </c>
      <c r="C7" s="87" t="str">
        <f>'Ficha de Jogo'!N14</f>
        <v/>
      </c>
      <c r="D7" s="86" t="str">
        <f>IF(ISBLANK('Ficha de Jogo'!Q14),"",'Ficha de Jogo'!Q14)</f>
        <v/>
      </c>
      <c r="E7" s="88" t="str">
        <f t="shared" si="0"/>
        <v/>
      </c>
      <c r="F7" s="89" t="str">
        <f>IF($D7="x",IF(COUNTIF('Ficha de Jogo'!$M$27:$U$28,$B7)=0,50+N('Ficha de Jogo'!$J$50),""),IF(COUNTIF('Ficha de Jogo'!$M$27:$U$28,$B7)=0,0,""))</f>
        <v/>
      </c>
      <c r="G7" s="90" t="str">
        <f>IF(ISNUMBER($A7),IF('Ficha de Jogo'!M$27=$B7,"in",IF('Ficha de Jogo'!M$28=$B7,"out","")),"")</f>
        <v/>
      </c>
      <c r="H7" s="90" t="str">
        <f>IF(ISNUMBER($A7),IF('Ficha de Jogo'!N$27=$B7,"in",IF('Ficha de Jogo'!N$28=$B7,"out","")),"")</f>
        <v/>
      </c>
      <c r="I7" s="90" t="str">
        <f>IF(ISNUMBER($A7),IF('Ficha de Jogo'!O$27=$B7,"in",IF('Ficha de Jogo'!O$28=$B7,"out","")),"")</f>
        <v/>
      </c>
      <c r="J7" s="90" t="str">
        <f>IF(ISNUMBER($A7),IF('Ficha de Jogo'!P$27=$B7,"in",IF('Ficha de Jogo'!P$28=$B7,"out","")),"")</f>
        <v/>
      </c>
      <c r="K7" s="90" t="str">
        <f>IF(ISNUMBER($A7),IF('Ficha de Jogo'!Q$27=$B7,"in",IF('Ficha de Jogo'!Q$28=$B7,"out","")),"")</f>
        <v/>
      </c>
      <c r="L7" s="90" t="str">
        <f>IF(ISNUMBER($A7),IF('Ficha de Jogo'!R$27=$B7,"in",IF('Ficha de Jogo'!R$28=$B7,"out","")),"")</f>
        <v/>
      </c>
      <c r="M7" s="90" t="str">
        <f>IF(ISNUMBER($A7),IF('Ficha de Jogo'!S$27=$B7,"in",IF('Ficha de Jogo'!S$28=$B7,"out","")),"")</f>
        <v/>
      </c>
      <c r="N7" s="90" t="str">
        <f>IF(ISNUMBER($A7),IF('Ficha de Jogo'!T$27=$B7,"in",IF('Ficha de Jogo'!T$28=$B7,"out","")),"")</f>
        <v/>
      </c>
      <c r="O7" s="90" t="str">
        <f>IF(ISNUMBER($A7),IF('Ficha de Jogo'!U$27=$B7,"in",IF('Ficha de Jogo'!U$28=$B7,"out","")),"")</f>
        <v/>
      </c>
      <c r="P7" s="91">
        <f t="shared" si="1"/>
        <v>0</v>
      </c>
      <c r="Q7" s="90" t="str">
        <f>IF(G7="out",'Ficha de Jogo'!M$29,IF(G7="in",50+N('Ficha de Jogo'!$J$50)-'Ficha de Jogo'!M$29,""))</f>
        <v/>
      </c>
      <c r="R7" s="90" t="str">
        <f>IF(H7="out",'Ficha de Jogo'!N$29,IF(H7="in",50+N('Ficha de Jogo'!$J$50)-'Ficha de Jogo'!N$29,""))</f>
        <v/>
      </c>
      <c r="S7" s="90" t="str">
        <f>IF(I7="out",'Ficha de Jogo'!O$29,IF(I7="in",50+N('Ficha de Jogo'!$J$50)-'Ficha de Jogo'!O$29,""))</f>
        <v/>
      </c>
      <c r="T7" s="90" t="str">
        <f>IF(J7="out",'Ficha de Jogo'!P$29,IF(J7="in",50+N('Ficha de Jogo'!$J$50)-'Ficha de Jogo'!P$29,""))</f>
        <v/>
      </c>
      <c r="U7" s="90" t="str">
        <f>IF(K7="out",'Ficha de Jogo'!Q$29,IF(K7="in",50+N('Ficha de Jogo'!$J$50)-'Ficha de Jogo'!Q$29,""))</f>
        <v/>
      </c>
      <c r="V7" s="90" t="str">
        <f>IF(L7="out",'Ficha de Jogo'!R$29,IF(L7="in",50+N('Ficha de Jogo'!$J$50)-'Ficha de Jogo'!R$29,""))</f>
        <v/>
      </c>
      <c r="W7" s="90" t="str">
        <f>IF(M7="out",'Ficha de Jogo'!S$29,IF(M7="in",50+N('Ficha de Jogo'!$J$50)-'Ficha de Jogo'!S$29,""))</f>
        <v/>
      </c>
      <c r="X7" s="90" t="str">
        <f>IF(N7="out",'Ficha de Jogo'!T$29,IF(N7="in",50+N('Ficha de Jogo'!$J$50)-'Ficha de Jogo'!T$29,""))</f>
        <v/>
      </c>
      <c r="Y7" s="90" t="str">
        <f>IF(O7="out",'Ficha de Jogo'!U$29,IF(O7="in",50+N('Ficha de Jogo'!$J$50)-'Ficha de Jogo'!U$29,""))</f>
        <v/>
      </c>
      <c r="Z7" s="90">
        <f>IF($P7&gt;1,IF($P7&gt;2,IF($P7&gt;3,IF($P7&gt;4,IF($P7&gt;5,IF($P7&gt;6,IF($P7&gt;7,IF($P7&gt;8,IF($P7&gt;9,"aqui",-4*(50+N('Ficha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7" s="90">
        <f>IF($P7&gt;1,IF($P7&gt;2,IF($P7&gt;3,IF($P7&gt;4,IF($P7&gt;5,IF($P7&gt;6,IF($P7&gt;7,IF($P7&gt;8,IF($P7&gt;9,"aqui",-4*(50+N('Ficha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7" s="81"/>
      <c r="AC7" s="92" t="str">
        <f t="shared" si="2"/>
        <v/>
      </c>
      <c r="AD7" s="90" t="str">
        <f t="shared" si="3"/>
        <v/>
      </c>
      <c r="AE7" s="90" t="str">
        <f t="shared" si="4"/>
        <v/>
      </c>
      <c r="AF7" s="90" t="str">
        <f t="shared" si="4"/>
        <v/>
      </c>
      <c r="AG7" s="90" t="str">
        <f t="shared" si="4"/>
        <v/>
      </c>
      <c r="AH7" s="90" t="str">
        <f t="shared" si="4"/>
        <v/>
      </c>
      <c r="AI7" s="90" t="str">
        <f t="shared" si="4"/>
        <v/>
      </c>
      <c r="AJ7" s="90" t="str">
        <f t="shared" si="4"/>
        <v/>
      </c>
      <c r="AK7" s="90" t="str">
        <f t="shared" si="4"/>
        <v/>
      </c>
      <c r="AL7" s="90" t="str">
        <f t="shared" si="4"/>
        <v/>
      </c>
    </row>
    <row r="8" spans="1:38" ht="21" customHeight="1" x14ac:dyDescent="0.3">
      <c r="A8" s="86" t="str">
        <f>IF(ISBLANK('Ficha de Jogo'!L15),"",'Ficha de Jogo'!L15)</f>
        <v/>
      </c>
      <c r="B8" s="86" t="str">
        <f>IF(ISBLANK('Ficha de Jogo'!M15),"",'Ficha de Jogo'!M15)</f>
        <v/>
      </c>
      <c r="C8" s="87" t="str">
        <f>'Ficha de Jogo'!N15</f>
        <v/>
      </c>
      <c r="D8" s="86" t="str">
        <f>IF(ISBLANK('Ficha de Jogo'!Q15),"",'Ficha de Jogo'!Q15)</f>
        <v/>
      </c>
      <c r="E8" s="88" t="str">
        <f t="shared" si="0"/>
        <v/>
      </c>
      <c r="F8" s="89" t="str">
        <f>IF($D8="x",IF(COUNTIF('Ficha de Jogo'!$M$27:$U$28,$B8)=0,50+N('Ficha de Jogo'!$J$50),""),IF(COUNTIF('Ficha de Jogo'!$M$27:$U$28,$B8)=0,0,""))</f>
        <v/>
      </c>
      <c r="G8" s="90" t="str">
        <f>IF(ISNUMBER($A8),IF('Ficha de Jogo'!M$27=$B8,"in",IF('Ficha de Jogo'!M$28=$B8,"out","")),"")</f>
        <v/>
      </c>
      <c r="H8" s="90" t="str">
        <f>IF(ISNUMBER($A8),IF('Ficha de Jogo'!N$27=$B8,"in",IF('Ficha de Jogo'!N$28=$B8,"out","")),"")</f>
        <v/>
      </c>
      <c r="I8" s="90" t="str">
        <f>IF(ISNUMBER($A8),IF('Ficha de Jogo'!O$27=$B8,"in",IF('Ficha de Jogo'!O$28=$B8,"out","")),"")</f>
        <v/>
      </c>
      <c r="J8" s="90" t="str">
        <f>IF(ISNUMBER($A8),IF('Ficha de Jogo'!P$27=$B8,"in",IF('Ficha de Jogo'!P$28=$B8,"out","")),"")</f>
        <v/>
      </c>
      <c r="K8" s="90" t="str">
        <f>IF(ISNUMBER($A8),IF('Ficha de Jogo'!Q$27=$B8,"in",IF('Ficha de Jogo'!Q$28=$B8,"out","")),"")</f>
        <v/>
      </c>
      <c r="L8" s="90" t="str">
        <f>IF(ISNUMBER($A8),IF('Ficha de Jogo'!R$27=$B8,"in",IF('Ficha de Jogo'!R$28=$B8,"out","")),"")</f>
        <v/>
      </c>
      <c r="M8" s="90" t="str">
        <f>IF(ISNUMBER($A8),IF('Ficha de Jogo'!S$27=$B8,"in",IF('Ficha de Jogo'!S$28=$B8,"out","")),"")</f>
        <v/>
      </c>
      <c r="N8" s="90" t="str">
        <f>IF(ISNUMBER($A8),IF('Ficha de Jogo'!T$27=$B8,"in",IF('Ficha de Jogo'!T$28=$B8,"out","")),"")</f>
        <v/>
      </c>
      <c r="O8" s="90" t="str">
        <f>IF(ISNUMBER($A8),IF('Ficha de Jogo'!U$27=$B8,"in",IF('Ficha de Jogo'!U$28=$B8,"out","")),"")</f>
        <v/>
      </c>
      <c r="P8" s="91">
        <f t="shared" si="1"/>
        <v>0</v>
      </c>
      <c r="Q8" s="90" t="str">
        <f>IF(G8="out",'Ficha de Jogo'!M$29,IF(G8="in",50+N('Ficha de Jogo'!$J$50)-'Ficha de Jogo'!M$29,""))</f>
        <v/>
      </c>
      <c r="R8" s="90" t="str">
        <f>IF(H8="out",'Ficha de Jogo'!N$29,IF(H8="in",50+N('Ficha de Jogo'!$J$50)-'Ficha de Jogo'!N$29,""))</f>
        <v/>
      </c>
      <c r="S8" s="90" t="str">
        <f>IF(I8="out",'Ficha de Jogo'!O$29,IF(I8="in",50+N('Ficha de Jogo'!$J$50)-'Ficha de Jogo'!O$29,""))</f>
        <v/>
      </c>
      <c r="T8" s="90" t="str">
        <f>IF(J8="out",'Ficha de Jogo'!P$29,IF(J8="in",50+N('Ficha de Jogo'!$J$50)-'Ficha de Jogo'!P$29,""))</f>
        <v/>
      </c>
      <c r="U8" s="90" t="str">
        <f>IF(K8="out",'Ficha de Jogo'!Q$29,IF(K8="in",50+N('Ficha de Jogo'!$J$50)-'Ficha de Jogo'!Q$29,""))</f>
        <v/>
      </c>
      <c r="V8" s="90" t="str">
        <f>IF(L8="out",'Ficha de Jogo'!R$29,IF(L8="in",50+N('Ficha de Jogo'!$J$50)-'Ficha de Jogo'!R$29,""))</f>
        <v/>
      </c>
      <c r="W8" s="90" t="str">
        <f>IF(M8="out",'Ficha de Jogo'!S$29,IF(M8="in",50+N('Ficha de Jogo'!$J$50)-'Ficha de Jogo'!S$29,""))</f>
        <v/>
      </c>
      <c r="X8" s="90" t="str">
        <f>IF(N8="out",'Ficha de Jogo'!T$29,IF(N8="in",50+N('Ficha de Jogo'!$J$50)-'Ficha de Jogo'!T$29,""))</f>
        <v/>
      </c>
      <c r="Y8" s="90" t="str">
        <f>IF(O8="out",'Ficha de Jogo'!U$29,IF(O8="in",50+N('Ficha de Jogo'!$J$50)-'Ficha de Jogo'!U$29,""))</f>
        <v/>
      </c>
      <c r="Z8" s="90">
        <f>IF($P8&gt;1,IF($P8&gt;2,IF($P8&gt;3,IF($P8&gt;4,IF($P8&gt;5,IF($P8&gt;6,IF($P8&gt;7,IF($P8&gt;8,IF($P8&gt;9,"aqui",-4*(50+N('Ficha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8" s="90">
        <f>IF($P8&gt;1,IF($P8&gt;2,IF($P8&gt;3,IF($P8&gt;4,IF($P8&gt;5,IF($P8&gt;6,IF($P8&gt;7,IF($P8&gt;8,IF($P8&gt;9,"aqui",-4*(50+N('Ficha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8" s="81"/>
      <c r="AC8" s="92" t="str">
        <f t="shared" si="2"/>
        <v/>
      </c>
      <c r="AD8" s="90" t="str">
        <f t="shared" si="3"/>
        <v/>
      </c>
      <c r="AE8" s="90" t="str">
        <f t="shared" si="4"/>
        <v/>
      </c>
      <c r="AF8" s="90" t="str">
        <f t="shared" si="4"/>
        <v/>
      </c>
      <c r="AG8" s="90" t="str">
        <f t="shared" si="4"/>
        <v/>
      </c>
      <c r="AH8" s="90" t="str">
        <f t="shared" si="4"/>
        <v/>
      </c>
      <c r="AI8" s="90" t="str">
        <f t="shared" si="4"/>
        <v/>
      </c>
      <c r="AJ8" s="90" t="str">
        <f t="shared" si="4"/>
        <v/>
      </c>
      <c r="AK8" s="90" t="str">
        <f t="shared" si="4"/>
        <v/>
      </c>
      <c r="AL8" s="90" t="str">
        <f t="shared" si="4"/>
        <v/>
      </c>
    </row>
    <row r="9" spans="1:38" ht="21" customHeight="1" x14ac:dyDescent="0.3">
      <c r="A9" s="86" t="str">
        <f>IF(ISBLANK('Ficha de Jogo'!L16),"",'Ficha de Jogo'!L16)</f>
        <v/>
      </c>
      <c r="B9" s="86" t="str">
        <f>IF(ISBLANK('Ficha de Jogo'!M16),"",'Ficha de Jogo'!M16)</f>
        <v/>
      </c>
      <c r="C9" s="87" t="str">
        <f>'Ficha de Jogo'!N16</f>
        <v/>
      </c>
      <c r="D9" s="86" t="str">
        <f>IF(ISBLANK('Ficha de Jogo'!Q16),"",'Ficha de Jogo'!Q16)</f>
        <v/>
      </c>
      <c r="E9" s="88" t="str">
        <f t="shared" si="0"/>
        <v/>
      </c>
      <c r="F9" s="89" t="str">
        <f>IF($D9="x",IF(COUNTIF('Ficha de Jogo'!$M$27:$U$28,$B9)=0,50+N('Ficha de Jogo'!$J$50),""),IF(COUNTIF('Ficha de Jogo'!$M$27:$U$28,$B9)=0,0,""))</f>
        <v/>
      </c>
      <c r="G9" s="90" t="str">
        <f>IF(ISNUMBER($A9),IF('Ficha de Jogo'!M$27=$B9,"in",IF('Ficha de Jogo'!M$28=$B9,"out","")),"")</f>
        <v/>
      </c>
      <c r="H9" s="90" t="str">
        <f>IF(ISNUMBER($A9),IF('Ficha de Jogo'!N$27=$B9,"in",IF('Ficha de Jogo'!N$28=$B9,"out","")),"")</f>
        <v/>
      </c>
      <c r="I9" s="90" t="str">
        <f>IF(ISNUMBER($A9),IF('Ficha de Jogo'!O$27=$B9,"in",IF('Ficha de Jogo'!O$28=$B9,"out","")),"")</f>
        <v/>
      </c>
      <c r="J9" s="90" t="str">
        <f>IF(ISNUMBER($A9),IF('Ficha de Jogo'!P$27=$B9,"in",IF('Ficha de Jogo'!P$28=$B9,"out","")),"")</f>
        <v/>
      </c>
      <c r="K9" s="90" t="str">
        <f>IF(ISNUMBER($A9),IF('Ficha de Jogo'!Q$27=$B9,"in",IF('Ficha de Jogo'!Q$28=$B9,"out","")),"")</f>
        <v/>
      </c>
      <c r="L9" s="90" t="str">
        <f>IF(ISNUMBER($A9),IF('Ficha de Jogo'!R$27=$B9,"in",IF('Ficha de Jogo'!R$28=$B9,"out","")),"")</f>
        <v/>
      </c>
      <c r="M9" s="90" t="str">
        <f>IF(ISNUMBER($A9),IF('Ficha de Jogo'!S$27=$B9,"in",IF('Ficha de Jogo'!S$28=$B9,"out","")),"")</f>
        <v/>
      </c>
      <c r="N9" s="90" t="str">
        <f>IF(ISNUMBER($A9),IF('Ficha de Jogo'!T$27=$B9,"in",IF('Ficha de Jogo'!T$28=$B9,"out","")),"")</f>
        <v/>
      </c>
      <c r="O9" s="90" t="str">
        <f>IF(ISNUMBER($A9),IF('Ficha de Jogo'!U$27=$B9,"in",IF('Ficha de Jogo'!U$28=$B9,"out","")),"")</f>
        <v/>
      </c>
      <c r="P9" s="91">
        <f t="shared" si="1"/>
        <v>0</v>
      </c>
      <c r="Q9" s="90" t="str">
        <f>IF(G9="out",'Ficha de Jogo'!M$29,IF(G9="in",50+N('Ficha de Jogo'!$J$50)-'Ficha de Jogo'!M$29,""))</f>
        <v/>
      </c>
      <c r="R9" s="90" t="str">
        <f>IF(H9="out",'Ficha de Jogo'!N$29,IF(H9="in",50+N('Ficha de Jogo'!$J$50)-'Ficha de Jogo'!N$29,""))</f>
        <v/>
      </c>
      <c r="S9" s="90" t="str">
        <f>IF(I9="out",'Ficha de Jogo'!O$29,IF(I9="in",50+N('Ficha de Jogo'!$J$50)-'Ficha de Jogo'!O$29,""))</f>
        <v/>
      </c>
      <c r="T9" s="90" t="str">
        <f>IF(J9="out",'Ficha de Jogo'!P$29,IF(J9="in",50+N('Ficha de Jogo'!$J$50)-'Ficha de Jogo'!P$29,""))</f>
        <v/>
      </c>
      <c r="U9" s="90" t="str">
        <f>IF(K9="out",'Ficha de Jogo'!Q$29,IF(K9="in",50+N('Ficha de Jogo'!$J$50)-'Ficha de Jogo'!Q$29,""))</f>
        <v/>
      </c>
      <c r="V9" s="90" t="str">
        <f>IF(L9="out",'Ficha de Jogo'!R$29,IF(L9="in",50+N('Ficha de Jogo'!$J$50)-'Ficha de Jogo'!R$29,""))</f>
        <v/>
      </c>
      <c r="W9" s="90" t="str">
        <f>IF(M9="out",'Ficha de Jogo'!S$29,IF(M9="in",50+N('Ficha de Jogo'!$J$50)-'Ficha de Jogo'!S$29,""))</f>
        <v/>
      </c>
      <c r="X9" s="90" t="str">
        <f>IF(N9="out",'Ficha de Jogo'!T$29,IF(N9="in",50+N('Ficha de Jogo'!$J$50)-'Ficha de Jogo'!T$29,""))</f>
        <v/>
      </c>
      <c r="Y9" s="90" t="str">
        <f>IF(O9="out",'Ficha de Jogo'!U$29,IF(O9="in",50+N('Ficha de Jogo'!$J$50)-'Ficha de Jogo'!U$29,""))</f>
        <v/>
      </c>
      <c r="Z9" s="90">
        <f>IF($P9&gt;1,IF($P9&gt;2,IF($P9&gt;3,IF($P9&gt;4,IF($P9&gt;5,IF($P9&gt;6,IF($P9&gt;7,IF($P9&gt;8,IF($P9&gt;9,"aqui",-4*(50+N('Ficha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9" s="90">
        <f>IF($P9&gt;1,IF($P9&gt;2,IF($P9&gt;3,IF($P9&gt;4,IF($P9&gt;5,IF($P9&gt;6,IF($P9&gt;7,IF($P9&gt;8,IF($P9&gt;9,"aqui",-4*(50+N('Ficha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9" s="81"/>
      <c r="AC9" s="92" t="str">
        <f t="shared" si="2"/>
        <v/>
      </c>
      <c r="AD9" s="90" t="str">
        <f t="shared" si="3"/>
        <v/>
      </c>
      <c r="AE9" s="90" t="str">
        <f t="shared" si="4"/>
        <v/>
      </c>
      <c r="AF9" s="90" t="str">
        <f t="shared" si="4"/>
        <v/>
      </c>
      <c r="AG9" s="90" t="str">
        <f t="shared" si="4"/>
        <v/>
      </c>
      <c r="AH9" s="90" t="str">
        <f t="shared" si="4"/>
        <v/>
      </c>
      <c r="AI9" s="90" t="str">
        <f t="shared" si="4"/>
        <v/>
      </c>
      <c r="AJ9" s="90" t="str">
        <f t="shared" si="4"/>
        <v/>
      </c>
      <c r="AK9" s="90" t="str">
        <f t="shared" si="4"/>
        <v/>
      </c>
      <c r="AL9" s="90" t="str">
        <f t="shared" si="4"/>
        <v/>
      </c>
    </row>
    <row r="10" spans="1:38" ht="21" customHeight="1" x14ac:dyDescent="0.3">
      <c r="A10" s="86" t="str">
        <f>IF(ISBLANK('Ficha de Jogo'!L17),"",'Ficha de Jogo'!L17)</f>
        <v/>
      </c>
      <c r="B10" s="86" t="str">
        <f>IF(ISBLANK('Ficha de Jogo'!M17),"",'Ficha de Jogo'!M17)</f>
        <v/>
      </c>
      <c r="C10" s="87" t="str">
        <f>'Ficha de Jogo'!N17</f>
        <v/>
      </c>
      <c r="D10" s="86" t="str">
        <f>IF(ISBLANK('Ficha de Jogo'!Q17),"",'Ficha de Jogo'!Q17)</f>
        <v/>
      </c>
      <c r="E10" s="88" t="str">
        <f t="shared" si="0"/>
        <v/>
      </c>
      <c r="F10" s="89" t="str">
        <f>IF($D10="x",IF(COUNTIF('Ficha de Jogo'!$M$27:$U$28,$B10)=0,50+N('Ficha de Jogo'!$J$50),""),IF(COUNTIF('Ficha de Jogo'!$M$27:$U$28,$B10)=0,0,""))</f>
        <v/>
      </c>
      <c r="G10" s="90" t="str">
        <f>IF(ISNUMBER($A10),IF('Ficha de Jogo'!M$27=$B10,"in",IF('Ficha de Jogo'!M$28=$B10,"out","")),"")</f>
        <v/>
      </c>
      <c r="H10" s="90" t="str">
        <f>IF(ISNUMBER($A10),IF('Ficha de Jogo'!N$27=$B10,"in",IF('Ficha de Jogo'!N$28=$B10,"out","")),"")</f>
        <v/>
      </c>
      <c r="I10" s="90" t="str">
        <f>IF(ISNUMBER($A10),IF('Ficha de Jogo'!O$27=$B10,"in",IF('Ficha de Jogo'!O$28=$B10,"out","")),"")</f>
        <v/>
      </c>
      <c r="J10" s="90" t="str">
        <f>IF(ISNUMBER($A10),IF('Ficha de Jogo'!P$27=$B10,"in",IF('Ficha de Jogo'!P$28=$B10,"out","")),"")</f>
        <v/>
      </c>
      <c r="K10" s="90" t="str">
        <f>IF(ISNUMBER($A10),IF('Ficha de Jogo'!Q$27=$B10,"in",IF('Ficha de Jogo'!Q$28=$B10,"out","")),"")</f>
        <v/>
      </c>
      <c r="L10" s="90" t="str">
        <f>IF(ISNUMBER($A10),IF('Ficha de Jogo'!R$27=$B10,"in",IF('Ficha de Jogo'!R$28=$B10,"out","")),"")</f>
        <v/>
      </c>
      <c r="M10" s="90" t="str">
        <f>IF(ISNUMBER($A10),IF('Ficha de Jogo'!S$27=$B10,"in",IF('Ficha de Jogo'!S$28=$B10,"out","")),"")</f>
        <v/>
      </c>
      <c r="N10" s="90" t="str">
        <f>IF(ISNUMBER($A10),IF('Ficha de Jogo'!T$27=$B10,"in",IF('Ficha de Jogo'!T$28=$B10,"out","")),"")</f>
        <v/>
      </c>
      <c r="O10" s="90" t="str">
        <f>IF(ISNUMBER($A10),IF('Ficha de Jogo'!U$27=$B10,"in",IF('Ficha de Jogo'!U$28=$B10,"out","")),"")</f>
        <v/>
      </c>
      <c r="P10" s="91">
        <f t="shared" si="1"/>
        <v>0</v>
      </c>
      <c r="Q10" s="90" t="str">
        <f>IF(G10="out",'Ficha de Jogo'!M$29,IF(G10="in",50+N('Ficha de Jogo'!$J$50)-'Ficha de Jogo'!M$29,""))</f>
        <v/>
      </c>
      <c r="R10" s="90" t="str">
        <f>IF(H10="out",'Ficha de Jogo'!N$29,IF(H10="in",50+N('Ficha de Jogo'!$J$50)-'Ficha de Jogo'!N$29,""))</f>
        <v/>
      </c>
      <c r="S10" s="90" t="str">
        <f>IF(I10="out",'Ficha de Jogo'!O$29,IF(I10="in",50+N('Ficha de Jogo'!$J$50)-'Ficha de Jogo'!O$29,""))</f>
        <v/>
      </c>
      <c r="T10" s="90" t="str">
        <f>IF(J10="out",'Ficha de Jogo'!P$29,IF(J10="in",50+N('Ficha de Jogo'!$J$50)-'Ficha de Jogo'!P$29,""))</f>
        <v/>
      </c>
      <c r="U10" s="90" t="str">
        <f>IF(K10="out",'Ficha de Jogo'!Q$29,IF(K10="in",50+N('Ficha de Jogo'!$J$50)-'Ficha de Jogo'!Q$29,""))</f>
        <v/>
      </c>
      <c r="V10" s="90" t="str">
        <f>IF(L10="out",'Ficha de Jogo'!R$29,IF(L10="in",50+N('Ficha de Jogo'!$J$50)-'Ficha de Jogo'!R$29,""))</f>
        <v/>
      </c>
      <c r="W10" s="90" t="str">
        <f>IF(M10="out",'Ficha de Jogo'!S$29,IF(M10="in",50+N('Ficha de Jogo'!$J$50)-'Ficha de Jogo'!S$29,""))</f>
        <v/>
      </c>
      <c r="X10" s="90" t="str">
        <f>IF(N10="out",'Ficha de Jogo'!T$29,IF(N10="in",50+N('Ficha de Jogo'!$J$50)-'Ficha de Jogo'!T$29,""))</f>
        <v/>
      </c>
      <c r="Y10" s="90" t="str">
        <f>IF(O10="out",'Ficha de Jogo'!U$29,IF(O10="in",50+N('Ficha de Jogo'!$J$50)-'Ficha de Jogo'!U$29,""))</f>
        <v/>
      </c>
      <c r="Z10" s="90">
        <f>IF($P10&gt;1,IF($P10&gt;2,IF($P10&gt;3,IF($P10&gt;4,IF($P10&gt;5,IF($P10&gt;6,IF($P10&gt;7,IF($P10&gt;8,IF($P10&gt;9,"aqui",-4*(50+N('Ficha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0" s="90">
        <f>IF($P10&gt;1,IF($P10&gt;2,IF($P10&gt;3,IF($P10&gt;4,IF($P10&gt;5,IF($P10&gt;6,IF($P10&gt;7,IF($P10&gt;8,IF($P10&gt;9,"aqui",-4*(50+N('Ficha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0" s="81"/>
      <c r="AC10" s="92" t="str">
        <f t="shared" si="2"/>
        <v/>
      </c>
      <c r="AD10" s="90" t="str">
        <f t="shared" si="3"/>
        <v/>
      </c>
      <c r="AE10" s="90" t="str">
        <f t="shared" si="4"/>
        <v/>
      </c>
      <c r="AF10" s="90" t="str">
        <f t="shared" si="4"/>
        <v/>
      </c>
      <c r="AG10" s="90" t="str">
        <f t="shared" si="4"/>
        <v/>
      </c>
      <c r="AH10" s="90" t="str">
        <f t="shared" si="4"/>
        <v/>
      </c>
      <c r="AI10" s="90" t="str">
        <f t="shared" si="4"/>
        <v/>
      </c>
      <c r="AJ10" s="90" t="str">
        <f t="shared" si="4"/>
        <v/>
      </c>
      <c r="AK10" s="90" t="str">
        <f t="shared" si="4"/>
        <v/>
      </c>
      <c r="AL10" s="90" t="str">
        <f t="shared" si="4"/>
        <v/>
      </c>
    </row>
    <row r="11" spans="1:38" ht="21" customHeight="1" x14ac:dyDescent="0.3">
      <c r="A11" s="86" t="str">
        <f>IF(ISBLANK('Ficha de Jogo'!L18),"",'Ficha de Jogo'!L18)</f>
        <v/>
      </c>
      <c r="B11" s="86" t="str">
        <f>IF(ISBLANK('Ficha de Jogo'!M18),"",'Ficha de Jogo'!M18)</f>
        <v/>
      </c>
      <c r="C11" s="87" t="str">
        <f>'Ficha de Jogo'!N18</f>
        <v/>
      </c>
      <c r="D11" s="86" t="str">
        <f>IF(ISBLANK('Ficha de Jogo'!Q18),"",'Ficha de Jogo'!Q18)</f>
        <v/>
      </c>
      <c r="E11" s="88" t="str">
        <f t="shared" ref="E11:E16" si="5">IF(B11="","",IF(D11="x",IF(F11="",SUM(Q11:Y11)+Z11,SUM(Q11:Y11)+Z11+F11),IF(F11="",IF(AND(P11&lt;&gt;0,SUM(Q11:Y11)+AA11=0),SUM(Q11:Y11)+AA11+1,SUM(Q11:Y11)+AA11),SUM(Q11:Y11)+AA11+F11)))</f>
        <v/>
      </c>
      <c r="F11" s="89" t="str">
        <f>IF($D11="x",IF(COUNTIF('Ficha de Jogo'!$M$27:$U$28,$B11)=0,50+N('Ficha de Jogo'!$J$50),""),IF(COUNTIF('Ficha de Jogo'!$M$27:$U$28,$B11)=0,0,""))</f>
        <v/>
      </c>
      <c r="G11" s="90" t="str">
        <f>IF(ISNUMBER($A11),IF('Ficha de Jogo'!M$27=$B11,"in",IF('Ficha de Jogo'!M$28=$B11,"out","")),"")</f>
        <v/>
      </c>
      <c r="H11" s="90" t="str">
        <f>IF(ISNUMBER($A11),IF('Ficha de Jogo'!N$27=$B11,"in",IF('Ficha de Jogo'!N$28=$B11,"out","")),"")</f>
        <v/>
      </c>
      <c r="I11" s="90" t="str">
        <f>IF(ISNUMBER($A11),IF('Ficha de Jogo'!O$27=$B11,"in",IF('Ficha de Jogo'!O$28=$B11,"out","")),"")</f>
        <v/>
      </c>
      <c r="J11" s="90" t="str">
        <f>IF(ISNUMBER($A11),IF('Ficha de Jogo'!P$27=$B11,"in",IF('Ficha de Jogo'!P$28=$B11,"out","")),"")</f>
        <v/>
      </c>
      <c r="K11" s="90" t="str">
        <f>IF(ISNUMBER($A11),IF('Ficha de Jogo'!Q$27=$B11,"in",IF('Ficha de Jogo'!Q$28=$B11,"out","")),"")</f>
        <v/>
      </c>
      <c r="L11" s="90" t="str">
        <f>IF(ISNUMBER($A11),IF('Ficha de Jogo'!R$27=$B11,"in",IF('Ficha de Jogo'!R$28=$B11,"out","")),"")</f>
        <v/>
      </c>
      <c r="M11" s="90" t="str">
        <f>IF(ISNUMBER($A11),IF('Ficha de Jogo'!S$27=$B11,"in",IF('Ficha de Jogo'!S$28=$B11,"out","")),"")</f>
        <v/>
      </c>
      <c r="N11" s="90" t="str">
        <f>IF(ISNUMBER($A11),IF('Ficha de Jogo'!T$27=$B11,"in",IF('Ficha de Jogo'!T$28=$B11,"out","")),"")</f>
        <v/>
      </c>
      <c r="O11" s="90" t="str">
        <f>IF(ISNUMBER($A11),IF('Ficha de Jogo'!U$27=$B11,"in",IF('Ficha de Jogo'!U$28=$B11,"out","")),"")</f>
        <v/>
      </c>
      <c r="P11" s="91">
        <f t="shared" si="1"/>
        <v>0</v>
      </c>
      <c r="Q11" s="90" t="str">
        <f>IF(G11="out",'Ficha de Jogo'!M$29,IF(G11="in",50+N('Ficha de Jogo'!$J$50)-'Ficha de Jogo'!M$29,""))</f>
        <v/>
      </c>
      <c r="R11" s="90" t="str">
        <f>IF(H11="out",'Ficha de Jogo'!N$29,IF(H11="in",50+N('Ficha de Jogo'!$J$50)-'Ficha de Jogo'!N$29,""))</f>
        <v/>
      </c>
      <c r="S11" s="90" t="str">
        <f>IF(I11="out",'Ficha de Jogo'!O$29,IF(I11="in",50+N('Ficha de Jogo'!$J$50)-'Ficha de Jogo'!O$29,""))</f>
        <v/>
      </c>
      <c r="T11" s="90" t="str">
        <f>IF(J11="out",'Ficha de Jogo'!P$29,IF(J11="in",50+N('Ficha de Jogo'!$J$50)-'Ficha de Jogo'!P$29,""))</f>
        <v/>
      </c>
      <c r="U11" s="90" t="str">
        <f>IF(K11="out",'Ficha de Jogo'!Q$29,IF(K11="in",50+N('Ficha de Jogo'!$J$50)-'Ficha de Jogo'!Q$29,""))</f>
        <v/>
      </c>
      <c r="V11" s="90" t="str">
        <f>IF(L11="out",'Ficha de Jogo'!R$29,IF(L11="in",50+N('Ficha de Jogo'!$J$50)-'Ficha de Jogo'!R$29,""))</f>
        <v/>
      </c>
      <c r="W11" s="90" t="str">
        <f>IF(M11="out",'Ficha de Jogo'!S$29,IF(M11="in",50+N('Ficha de Jogo'!$J$50)-'Ficha de Jogo'!S$29,""))</f>
        <v/>
      </c>
      <c r="X11" s="90" t="str">
        <f>IF(N11="out",'Ficha de Jogo'!T$29,IF(N11="in",50+N('Ficha de Jogo'!$J$50)-'Ficha de Jogo'!T$29,""))</f>
        <v/>
      </c>
      <c r="Y11" s="90" t="str">
        <f>IF(O11="out",'Ficha de Jogo'!U$29,IF(O11="in",50+N('Ficha de Jogo'!$J$50)-'Ficha de Jogo'!U$29,""))</f>
        <v/>
      </c>
      <c r="Z11" s="90">
        <f>IF($P11&gt;1,IF($P11&gt;2,IF($P11&gt;3,IF($P11&gt;4,IF($P11&gt;5,IF($P11&gt;6,IF($P11&gt;7,IF($P11&gt;8,IF($P11&gt;9,"aqui",-4*(50+N('Ficha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1" s="90">
        <f>IF($P11&gt;1,IF($P11&gt;2,IF($P11&gt;3,IF($P11&gt;4,IF($P11&gt;5,IF($P11&gt;6,IF($P11&gt;7,IF($P11&gt;8,IF($P11&gt;9,"aqui",-4*(50+N('Ficha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1" s="81"/>
      <c r="AC11" s="92" t="str">
        <f t="shared" ref="AC11:AC16" si="6">IF(D11="x",B11,"")</f>
        <v/>
      </c>
      <c r="AD11" s="90" t="str">
        <f t="shared" ref="AD11:AD16" si="7">IF(AND(G11="",AC11=$B11),$B11,IF(G11="in",$B11,""))</f>
        <v/>
      </c>
      <c r="AE11" s="90" t="str">
        <f t="shared" ref="AE11:AE16" si="8">IF(AND(H11="",AD11=$B11),$B11,IF(H11="in",$B11,""))</f>
        <v/>
      </c>
      <c r="AF11" s="90" t="str">
        <f t="shared" ref="AF11:AF16" si="9">IF(AND(I11="",AE11=$B11),$B11,IF(I11="in",$B11,""))</f>
        <v/>
      </c>
      <c r="AG11" s="90" t="str">
        <f t="shared" ref="AG11:AG16" si="10">IF(AND(J11="",AF11=$B11),$B11,IF(J11="in",$B11,""))</f>
        <v/>
      </c>
      <c r="AH11" s="90" t="str">
        <f t="shared" ref="AH11:AH16" si="11">IF(AND(K11="",AG11=$B11),$B11,IF(K11="in",$B11,""))</f>
        <v/>
      </c>
      <c r="AI11" s="90" t="str">
        <f t="shared" ref="AI11:AI16" si="12">IF(AND(L11="",AH11=$B11),$B11,IF(L11="in",$B11,""))</f>
        <v/>
      </c>
      <c r="AJ11" s="90" t="str">
        <f t="shared" ref="AJ11:AJ16" si="13">IF(AND(M11="",AI11=$B11),$B11,IF(M11="in",$B11,""))</f>
        <v/>
      </c>
      <c r="AK11" s="90" t="str">
        <f t="shared" ref="AK11:AK16" si="14">IF(AND(N11="",AJ11=$B11),$B11,IF(N11="in",$B11,""))</f>
        <v/>
      </c>
      <c r="AL11" s="90" t="str">
        <f t="shared" ref="AL11:AL16" si="15">IF(AND(O11="",AK11=$B11),$B11,IF(O11="in",$B11,""))</f>
        <v/>
      </c>
    </row>
    <row r="12" spans="1:38" ht="21" customHeight="1" x14ac:dyDescent="0.3">
      <c r="A12" s="86" t="str">
        <f>IF(ISBLANK('Ficha de Jogo'!L19),"",'Ficha de Jogo'!L19)</f>
        <v/>
      </c>
      <c r="B12" s="86" t="str">
        <f>IF(ISBLANK('Ficha de Jogo'!M19),"",'Ficha de Jogo'!M19)</f>
        <v/>
      </c>
      <c r="C12" s="87" t="str">
        <f>'Ficha de Jogo'!N19</f>
        <v/>
      </c>
      <c r="D12" s="86" t="str">
        <f>IF(ISBLANK('Ficha de Jogo'!Q19),"",'Ficha de Jogo'!Q19)</f>
        <v/>
      </c>
      <c r="E12" s="88" t="str">
        <f t="shared" si="5"/>
        <v/>
      </c>
      <c r="F12" s="89" t="str">
        <f>IF($D12="x",IF(COUNTIF('Ficha de Jogo'!$M$27:$U$28,$B12)=0,50+N('Ficha de Jogo'!$J$50),""),IF(COUNTIF('Ficha de Jogo'!$M$27:$U$28,$B12)=0,0,""))</f>
        <v/>
      </c>
      <c r="G12" s="90" t="str">
        <f>IF(ISNUMBER($A12),IF('Ficha de Jogo'!M$27=$B12,"in",IF('Ficha de Jogo'!M$28=$B12,"out","")),"")</f>
        <v/>
      </c>
      <c r="H12" s="90" t="str">
        <f>IF(ISNUMBER($A12),IF('Ficha de Jogo'!N$27=$B12,"in",IF('Ficha de Jogo'!N$28=$B12,"out","")),"")</f>
        <v/>
      </c>
      <c r="I12" s="90" t="str">
        <f>IF(ISNUMBER($A12),IF('Ficha de Jogo'!O$27=$B12,"in",IF('Ficha de Jogo'!O$28=$B12,"out","")),"")</f>
        <v/>
      </c>
      <c r="J12" s="90" t="str">
        <f>IF(ISNUMBER($A12),IF('Ficha de Jogo'!P$27=$B12,"in",IF('Ficha de Jogo'!P$28=$B12,"out","")),"")</f>
        <v/>
      </c>
      <c r="K12" s="90" t="str">
        <f>IF(ISNUMBER($A12),IF('Ficha de Jogo'!Q$27=$B12,"in",IF('Ficha de Jogo'!Q$28=$B12,"out","")),"")</f>
        <v/>
      </c>
      <c r="L12" s="90" t="str">
        <f>IF(ISNUMBER($A12),IF('Ficha de Jogo'!R$27=$B12,"in",IF('Ficha de Jogo'!R$28=$B12,"out","")),"")</f>
        <v/>
      </c>
      <c r="M12" s="90" t="str">
        <f>IF(ISNUMBER($A12),IF('Ficha de Jogo'!S$27=$B12,"in",IF('Ficha de Jogo'!S$28=$B12,"out","")),"")</f>
        <v/>
      </c>
      <c r="N12" s="90" t="str">
        <f>IF(ISNUMBER($A12),IF('Ficha de Jogo'!T$27=$B12,"in",IF('Ficha de Jogo'!T$28=$B12,"out","")),"")</f>
        <v/>
      </c>
      <c r="O12" s="90" t="str">
        <f>IF(ISNUMBER($A12),IF('Ficha de Jogo'!U$27=$B12,"in",IF('Ficha de Jogo'!U$28=$B12,"out","")),"")</f>
        <v/>
      </c>
      <c r="P12" s="91">
        <f t="shared" si="1"/>
        <v>0</v>
      </c>
      <c r="Q12" s="90" t="str">
        <f>IF(G12="out",'Ficha de Jogo'!M$29,IF(G12="in",50+N('Ficha de Jogo'!$J$50)-'Ficha de Jogo'!M$29,""))</f>
        <v/>
      </c>
      <c r="R12" s="90" t="str">
        <f>IF(H12="out",'Ficha de Jogo'!N$29,IF(H12="in",50+N('Ficha de Jogo'!$J$50)-'Ficha de Jogo'!N$29,""))</f>
        <v/>
      </c>
      <c r="S12" s="90" t="str">
        <f>IF(I12="out",'Ficha de Jogo'!O$29,IF(I12="in",50+N('Ficha de Jogo'!$J$50)-'Ficha de Jogo'!O$29,""))</f>
        <v/>
      </c>
      <c r="T12" s="90" t="str">
        <f>IF(J12="out",'Ficha de Jogo'!P$29,IF(J12="in",50+N('Ficha de Jogo'!$J$50)-'Ficha de Jogo'!P$29,""))</f>
        <v/>
      </c>
      <c r="U12" s="90" t="str">
        <f>IF(K12="out",'Ficha de Jogo'!Q$29,IF(K12="in",50+N('Ficha de Jogo'!$J$50)-'Ficha de Jogo'!Q$29,""))</f>
        <v/>
      </c>
      <c r="V12" s="90" t="str">
        <f>IF(L12="out",'Ficha de Jogo'!R$29,IF(L12="in",50+N('Ficha de Jogo'!$J$50)-'Ficha de Jogo'!R$29,""))</f>
        <v/>
      </c>
      <c r="W12" s="90" t="str">
        <f>IF(M12="out",'Ficha de Jogo'!S$29,IF(M12="in",50+N('Ficha de Jogo'!$J$50)-'Ficha de Jogo'!S$29,""))</f>
        <v/>
      </c>
      <c r="X12" s="90" t="str">
        <f>IF(N12="out",'Ficha de Jogo'!T$29,IF(N12="in",50+N('Ficha de Jogo'!$J$50)-'Ficha de Jogo'!T$29,""))</f>
        <v/>
      </c>
      <c r="Y12" s="90" t="str">
        <f>IF(O12="out",'Ficha de Jogo'!U$29,IF(O12="in",50+N('Ficha de Jogo'!$J$50)-'Ficha de Jogo'!U$29,""))</f>
        <v/>
      </c>
      <c r="Z12" s="90">
        <f>IF($P12&gt;1,IF($P12&gt;2,IF($P12&gt;3,IF($P12&gt;4,IF($P12&gt;5,IF($P12&gt;6,IF($P12&gt;7,IF($P12&gt;8,IF($P12&gt;9,"aqui",-4*(50+N('Ficha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2" s="90">
        <f>IF($P12&gt;1,IF($P12&gt;2,IF($P12&gt;3,IF($P12&gt;4,IF($P12&gt;5,IF($P12&gt;6,IF($P12&gt;7,IF($P12&gt;8,IF($P12&gt;9,"aqui",-4*(50+N('Ficha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2" s="81"/>
      <c r="AC12" s="92" t="str">
        <f t="shared" si="6"/>
        <v/>
      </c>
      <c r="AD12" s="90" t="str">
        <f t="shared" si="7"/>
        <v/>
      </c>
      <c r="AE12" s="90" t="str">
        <f t="shared" si="8"/>
        <v/>
      </c>
      <c r="AF12" s="90" t="str">
        <f t="shared" si="9"/>
        <v/>
      </c>
      <c r="AG12" s="90" t="str">
        <f t="shared" si="10"/>
        <v/>
      </c>
      <c r="AH12" s="90" t="str">
        <f t="shared" si="11"/>
        <v/>
      </c>
      <c r="AI12" s="90" t="str">
        <f t="shared" si="12"/>
        <v/>
      </c>
      <c r="AJ12" s="90" t="str">
        <f t="shared" si="13"/>
        <v/>
      </c>
      <c r="AK12" s="90" t="str">
        <f t="shared" si="14"/>
        <v/>
      </c>
      <c r="AL12" s="90" t="str">
        <f t="shared" si="15"/>
        <v/>
      </c>
    </row>
    <row r="13" spans="1:38" ht="21" customHeight="1" x14ac:dyDescent="0.3">
      <c r="A13" s="86" t="str">
        <f>IF(ISBLANK('Ficha de Jogo'!L20),"",'Ficha de Jogo'!L20)</f>
        <v/>
      </c>
      <c r="B13" s="86" t="str">
        <f>IF(ISBLANK('Ficha de Jogo'!M20),"",'Ficha de Jogo'!M20)</f>
        <v/>
      </c>
      <c r="C13" s="87" t="str">
        <f>'Ficha de Jogo'!N20</f>
        <v/>
      </c>
      <c r="D13" s="86" t="str">
        <f>IF(ISBLANK('Ficha de Jogo'!Q20),"",'Ficha de Jogo'!Q20)</f>
        <v/>
      </c>
      <c r="E13" s="88" t="str">
        <f t="shared" si="5"/>
        <v/>
      </c>
      <c r="F13" s="89" t="str">
        <f>IF($D13="x",IF(COUNTIF('Ficha de Jogo'!$M$27:$U$28,$B13)=0,50+N('Ficha de Jogo'!$J$50),""),IF(COUNTIF('Ficha de Jogo'!$M$27:$U$28,$B13)=0,0,""))</f>
        <v/>
      </c>
      <c r="G13" s="90" t="str">
        <f>IF(ISNUMBER($A13),IF('Ficha de Jogo'!M$27=$B13,"in",IF('Ficha de Jogo'!M$28=$B13,"out","")),"")</f>
        <v/>
      </c>
      <c r="H13" s="90" t="str">
        <f>IF(ISNUMBER($A13),IF('Ficha de Jogo'!N$27=$B13,"in",IF('Ficha de Jogo'!N$28=$B13,"out","")),"")</f>
        <v/>
      </c>
      <c r="I13" s="90" t="str">
        <f>IF(ISNUMBER($A13),IF('Ficha de Jogo'!O$27=$B13,"in",IF('Ficha de Jogo'!O$28=$B13,"out","")),"")</f>
        <v/>
      </c>
      <c r="J13" s="90" t="str">
        <f>IF(ISNUMBER($A13),IF('Ficha de Jogo'!P$27=$B13,"in",IF('Ficha de Jogo'!P$28=$B13,"out","")),"")</f>
        <v/>
      </c>
      <c r="K13" s="90" t="str">
        <f>IF(ISNUMBER($A13),IF('Ficha de Jogo'!Q$27=$B13,"in",IF('Ficha de Jogo'!Q$28=$B13,"out","")),"")</f>
        <v/>
      </c>
      <c r="L13" s="90" t="str">
        <f>IF(ISNUMBER($A13),IF('Ficha de Jogo'!R$27=$B13,"in",IF('Ficha de Jogo'!R$28=$B13,"out","")),"")</f>
        <v/>
      </c>
      <c r="M13" s="90" t="str">
        <f>IF(ISNUMBER($A13),IF('Ficha de Jogo'!S$27=$B13,"in",IF('Ficha de Jogo'!S$28=$B13,"out","")),"")</f>
        <v/>
      </c>
      <c r="N13" s="90" t="str">
        <f>IF(ISNUMBER($A13),IF('Ficha de Jogo'!T$27=$B13,"in",IF('Ficha de Jogo'!T$28=$B13,"out","")),"")</f>
        <v/>
      </c>
      <c r="O13" s="90" t="str">
        <f>IF(ISNUMBER($A13),IF('Ficha de Jogo'!U$27=$B13,"in",IF('Ficha de Jogo'!U$28=$B13,"out","")),"")</f>
        <v/>
      </c>
      <c r="P13" s="91">
        <f t="shared" si="1"/>
        <v>0</v>
      </c>
      <c r="Q13" s="90" t="str">
        <f>IF(G13="out",'Ficha de Jogo'!M$29,IF(G13="in",50+N('Ficha de Jogo'!$J$50)-'Ficha de Jogo'!M$29,""))</f>
        <v/>
      </c>
      <c r="R13" s="90" t="str">
        <f>IF(H13="out",'Ficha de Jogo'!N$29,IF(H13="in",50+N('Ficha de Jogo'!$J$50)-'Ficha de Jogo'!N$29,""))</f>
        <v/>
      </c>
      <c r="S13" s="90" t="str">
        <f>IF(I13="out",'Ficha de Jogo'!O$29,IF(I13="in",50+N('Ficha de Jogo'!$J$50)-'Ficha de Jogo'!O$29,""))</f>
        <v/>
      </c>
      <c r="T13" s="90" t="str">
        <f>IF(J13="out",'Ficha de Jogo'!P$29,IF(J13="in",50+N('Ficha de Jogo'!$J$50)-'Ficha de Jogo'!P$29,""))</f>
        <v/>
      </c>
      <c r="U13" s="90" t="str">
        <f>IF(K13="out",'Ficha de Jogo'!Q$29,IF(K13="in",50+N('Ficha de Jogo'!$J$50)-'Ficha de Jogo'!Q$29,""))</f>
        <v/>
      </c>
      <c r="V13" s="90" t="str">
        <f>IF(L13="out",'Ficha de Jogo'!R$29,IF(L13="in",50+N('Ficha de Jogo'!$J$50)-'Ficha de Jogo'!R$29,""))</f>
        <v/>
      </c>
      <c r="W13" s="90" t="str">
        <f>IF(M13="out",'Ficha de Jogo'!S$29,IF(M13="in",50+N('Ficha de Jogo'!$J$50)-'Ficha de Jogo'!S$29,""))</f>
        <v/>
      </c>
      <c r="X13" s="90" t="str">
        <f>IF(N13="out",'Ficha de Jogo'!T$29,IF(N13="in",50+N('Ficha de Jogo'!$J$50)-'Ficha de Jogo'!T$29,""))</f>
        <v/>
      </c>
      <c r="Y13" s="90" t="str">
        <f>IF(O13="out",'Ficha de Jogo'!U$29,IF(O13="in",50+N('Ficha de Jogo'!$J$50)-'Ficha de Jogo'!U$29,""))</f>
        <v/>
      </c>
      <c r="Z13" s="90">
        <f>IF($P13&gt;1,IF($P13&gt;2,IF($P13&gt;3,IF($P13&gt;4,IF($P13&gt;5,IF($P13&gt;6,IF($P13&gt;7,IF($P13&gt;8,IF($P13&gt;9,"aqui",-4*(50+N('Ficha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3" s="90">
        <f>IF($P13&gt;1,IF($P13&gt;2,IF($P13&gt;3,IF($P13&gt;4,IF($P13&gt;5,IF($P13&gt;6,IF($P13&gt;7,IF($P13&gt;8,IF($P13&gt;9,"aqui",-4*(50+N('Ficha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3" s="81"/>
      <c r="AC13" s="92" t="str">
        <f t="shared" si="6"/>
        <v/>
      </c>
      <c r="AD13" s="90" t="str">
        <f t="shared" si="7"/>
        <v/>
      </c>
      <c r="AE13" s="90" t="str">
        <f t="shared" si="8"/>
        <v/>
      </c>
      <c r="AF13" s="90" t="str">
        <f t="shared" si="9"/>
        <v/>
      </c>
      <c r="AG13" s="90" t="str">
        <f t="shared" si="10"/>
        <v/>
      </c>
      <c r="AH13" s="90" t="str">
        <f t="shared" si="11"/>
        <v/>
      </c>
      <c r="AI13" s="90" t="str">
        <f t="shared" si="12"/>
        <v/>
      </c>
      <c r="AJ13" s="90" t="str">
        <f t="shared" si="13"/>
        <v/>
      </c>
      <c r="AK13" s="90" t="str">
        <f t="shared" si="14"/>
        <v/>
      </c>
      <c r="AL13" s="90" t="str">
        <f t="shared" si="15"/>
        <v/>
      </c>
    </row>
    <row r="14" spans="1:38" ht="21" customHeight="1" x14ac:dyDescent="0.3">
      <c r="A14" s="86" t="str">
        <f>IF(ISBLANK('Ficha de Jogo'!L21),"",'Ficha de Jogo'!L21)</f>
        <v/>
      </c>
      <c r="B14" s="86" t="str">
        <f>IF(ISBLANK('Ficha de Jogo'!M21),"",'Ficha de Jogo'!M21)</f>
        <v/>
      </c>
      <c r="C14" s="87" t="str">
        <f>'Ficha de Jogo'!N21</f>
        <v/>
      </c>
      <c r="D14" s="86" t="str">
        <f>IF(ISBLANK('Ficha de Jogo'!Q21),"",'Ficha de Jogo'!Q21)</f>
        <v/>
      </c>
      <c r="E14" s="88" t="str">
        <f t="shared" si="5"/>
        <v/>
      </c>
      <c r="F14" s="89" t="str">
        <f>IF($D14="x",IF(COUNTIF('Ficha de Jogo'!$M$27:$U$28,$B14)=0,50+N('Ficha de Jogo'!$J$50),""),IF(COUNTIF('Ficha de Jogo'!$M$27:$U$28,$B14)=0,0,""))</f>
        <v/>
      </c>
      <c r="G14" s="90" t="str">
        <f>IF(ISNUMBER($A14),IF('Ficha de Jogo'!M$27=$B14,"in",IF('Ficha de Jogo'!M$28=$B14,"out","")),"")</f>
        <v/>
      </c>
      <c r="H14" s="90" t="str">
        <f>IF(ISNUMBER($A14),IF('Ficha de Jogo'!N$27=$B14,"in",IF('Ficha de Jogo'!N$28=$B14,"out","")),"")</f>
        <v/>
      </c>
      <c r="I14" s="90" t="str">
        <f>IF(ISNUMBER($A14),IF('Ficha de Jogo'!O$27=$B14,"in",IF('Ficha de Jogo'!O$28=$B14,"out","")),"")</f>
        <v/>
      </c>
      <c r="J14" s="90" t="str">
        <f>IF(ISNUMBER($A14),IF('Ficha de Jogo'!P$27=$B14,"in",IF('Ficha de Jogo'!P$28=$B14,"out","")),"")</f>
        <v/>
      </c>
      <c r="K14" s="90" t="str">
        <f>IF(ISNUMBER($A14),IF('Ficha de Jogo'!Q$27=$B14,"in",IF('Ficha de Jogo'!Q$28=$B14,"out","")),"")</f>
        <v/>
      </c>
      <c r="L14" s="90" t="str">
        <f>IF(ISNUMBER($A14),IF('Ficha de Jogo'!R$27=$B14,"in",IF('Ficha de Jogo'!R$28=$B14,"out","")),"")</f>
        <v/>
      </c>
      <c r="M14" s="90" t="str">
        <f>IF(ISNUMBER($A14),IF('Ficha de Jogo'!S$27=$B14,"in",IF('Ficha de Jogo'!S$28=$B14,"out","")),"")</f>
        <v/>
      </c>
      <c r="N14" s="90" t="str">
        <f>IF(ISNUMBER($A14),IF('Ficha de Jogo'!T$27=$B14,"in",IF('Ficha de Jogo'!T$28=$B14,"out","")),"")</f>
        <v/>
      </c>
      <c r="O14" s="90" t="str">
        <f>IF(ISNUMBER($A14),IF('Ficha de Jogo'!U$27=$B14,"in",IF('Ficha de Jogo'!U$28=$B14,"out","")),"")</f>
        <v/>
      </c>
      <c r="P14" s="91">
        <f t="shared" si="1"/>
        <v>0</v>
      </c>
      <c r="Q14" s="90" t="str">
        <f>IF(G14="out",'Ficha de Jogo'!M$29,IF(G14="in",50+N('Ficha de Jogo'!$J$50)-'Ficha de Jogo'!M$29,""))</f>
        <v/>
      </c>
      <c r="R14" s="90" t="str">
        <f>IF(H14="out",'Ficha de Jogo'!N$29,IF(H14="in",50+N('Ficha de Jogo'!$J$50)-'Ficha de Jogo'!N$29,""))</f>
        <v/>
      </c>
      <c r="S14" s="90" t="str">
        <f>IF(I14="out",'Ficha de Jogo'!O$29,IF(I14="in",50+N('Ficha de Jogo'!$J$50)-'Ficha de Jogo'!O$29,""))</f>
        <v/>
      </c>
      <c r="T14" s="90" t="str">
        <f>IF(J14="out",'Ficha de Jogo'!P$29,IF(J14="in",50+N('Ficha de Jogo'!$J$50)-'Ficha de Jogo'!P$29,""))</f>
        <v/>
      </c>
      <c r="U14" s="90" t="str">
        <f>IF(K14="out",'Ficha de Jogo'!Q$29,IF(K14="in",50+N('Ficha de Jogo'!$J$50)-'Ficha de Jogo'!Q$29,""))</f>
        <v/>
      </c>
      <c r="V14" s="90" t="str">
        <f>IF(L14="out",'Ficha de Jogo'!R$29,IF(L14="in",50+N('Ficha de Jogo'!$J$50)-'Ficha de Jogo'!R$29,""))</f>
        <v/>
      </c>
      <c r="W14" s="90" t="str">
        <f>IF(M14="out",'Ficha de Jogo'!S$29,IF(M14="in",50+N('Ficha de Jogo'!$J$50)-'Ficha de Jogo'!S$29,""))</f>
        <v/>
      </c>
      <c r="X14" s="90" t="str">
        <f>IF(N14="out",'Ficha de Jogo'!T$29,IF(N14="in",50+N('Ficha de Jogo'!$J$50)-'Ficha de Jogo'!T$29,""))</f>
        <v/>
      </c>
      <c r="Y14" s="90" t="str">
        <f>IF(O14="out",'Ficha de Jogo'!U$29,IF(O14="in",50+N('Ficha de Jogo'!$J$50)-'Ficha de Jogo'!U$29,""))</f>
        <v/>
      </c>
      <c r="Z14" s="90">
        <f>IF($P14&gt;1,IF($P14&gt;2,IF($P14&gt;3,IF($P14&gt;4,IF($P14&gt;5,IF($P14&gt;6,IF($P14&gt;7,IF($P14&gt;8,IF($P14&gt;9,"aqui",-4*(50+N('Ficha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4" s="90">
        <f>IF($P14&gt;1,IF($P14&gt;2,IF($P14&gt;3,IF($P14&gt;4,IF($P14&gt;5,IF($P14&gt;6,IF($P14&gt;7,IF($P14&gt;8,IF($P14&gt;9,"aqui",-4*(50+N('Ficha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4" s="81"/>
      <c r="AC14" s="92" t="str">
        <f t="shared" si="6"/>
        <v/>
      </c>
      <c r="AD14" s="90" t="str">
        <f t="shared" si="7"/>
        <v/>
      </c>
      <c r="AE14" s="90" t="str">
        <f t="shared" si="8"/>
        <v/>
      </c>
      <c r="AF14" s="90" t="str">
        <f t="shared" si="9"/>
        <v/>
      </c>
      <c r="AG14" s="90" t="str">
        <f t="shared" si="10"/>
        <v/>
      </c>
      <c r="AH14" s="90" t="str">
        <f t="shared" si="11"/>
        <v/>
      </c>
      <c r="AI14" s="90" t="str">
        <f t="shared" si="12"/>
        <v/>
      </c>
      <c r="AJ14" s="90" t="str">
        <f t="shared" si="13"/>
        <v/>
      </c>
      <c r="AK14" s="90" t="str">
        <f t="shared" si="14"/>
        <v/>
      </c>
      <c r="AL14" s="90" t="str">
        <f t="shared" si="15"/>
        <v/>
      </c>
    </row>
    <row r="15" spans="1:38" ht="21" customHeight="1" x14ac:dyDescent="0.3">
      <c r="A15" s="86" t="str">
        <f>IF(ISBLANK('Ficha de Jogo'!L22),"",'Ficha de Jogo'!L22)</f>
        <v/>
      </c>
      <c r="B15" s="86" t="str">
        <f>IF(ISBLANK('Ficha de Jogo'!M22),"",'Ficha de Jogo'!M22)</f>
        <v/>
      </c>
      <c r="C15" s="87" t="str">
        <f>'Ficha de Jogo'!N22</f>
        <v/>
      </c>
      <c r="D15" s="86" t="str">
        <f>IF(ISBLANK('Ficha de Jogo'!Q22),"",'Ficha de Jogo'!Q22)</f>
        <v/>
      </c>
      <c r="E15" s="88" t="str">
        <f t="shared" si="5"/>
        <v/>
      </c>
      <c r="F15" s="89" t="str">
        <f>IF($D15="x",IF(COUNTIF('Ficha de Jogo'!$M$27:$U$28,$B15)=0,50+N('Ficha de Jogo'!$J$50),""),IF(COUNTIF('Ficha de Jogo'!$M$27:$U$28,$B15)=0,0,""))</f>
        <v/>
      </c>
      <c r="G15" s="90" t="str">
        <f>IF(ISNUMBER($A15),IF('Ficha de Jogo'!M$27=$B15,"in",IF('Ficha de Jogo'!M$28=$B15,"out","")),"")</f>
        <v/>
      </c>
      <c r="H15" s="90" t="str">
        <f>IF(ISNUMBER($A15),IF('Ficha de Jogo'!N$27=$B15,"in",IF('Ficha de Jogo'!N$28=$B15,"out","")),"")</f>
        <v/>
      </c>
      <c r="I15" s="90" t="str">
        <f>IF(ISNUMBER($A15),IF('Ficha de Jogo'!O$27=$B15,"in",IF('Ficha de Jogo'!O$28=$B15,"out","")),"")</f>
        <v/>
      </c>
      <c r="J15" s="90" t="str">
        <f>IF(ISNUMBER($A15),IF('Ficha de Jogo'!P$27=$B15,"in",IF('Ficha de Jogo'!P$28=$B15,"out","")),"")</f>
        <v/>
      </c>
      <c r="K15" s="90" t="str">
        <f>IF(ISNUMBER($A15),IF('Ficha de Jogo'!Q$27=$B15,"in",IF('Ficha de Jogo'!Q$28=$B15,"out","")),"")</f>
        <v/>
      </c>
      <c r="L15" s="90" t="str">
        <f>IF(ISNUMBER($A15),IF('Ficha de Jogo'!R$27=$B15,"in",IF('Ficha de Jogo'!R$28=$B15,"out","")),"")</f>
        <v/>
      </c>
      <c r="M15" s="90" t="str">
        <f>IF(ISNUMBER($A15),IF('Ficha de Jogo'!S$27=$B15,"in",IF('Ficha de Jogo'!S$28=$B15,"out","")),"")</f>
        <v/>
      </c>
      <c r="N15" s="90" t="str">
        <f>IF(ISNUMBER($A15),IF('Ficha de Jogo'!T$27=$B15,"in",IF('Ficha de Jogo'!T$28=$B15,"out","")),"")</f>
        <v/>
      </c>
      <c r="O15" s="90" t="str">
        <f>IF(ISNUMBER($A15),IF('Ficha de Jogo'!U$27=$B15,"in",IF('Ficha de Jogo'!U$28=$B15,"out","")),"")</f>
        <v/>
      </c>
      <c r="P15" s="91">
        <f t="shared" si="1"/>
        <v>0</v>
      </c>
      <c r="Q15" s="90" t="str">
        <f>IF(G15="out",'Ficha de Jogo'!M$29,IF(G15="in",50+N('Ficha de Jogo'!$J$50)-'Ficha de Jogo'!M$29,""))</f>
        <v/>
      </c>
      <c r="R15" s="90" t="str">
        <f>IF(H15="out",'Ficha de Jogo'!N$29,IF(H15="in",50+N('Ficha de Jogo'!$J$50)-'Ficha de Jogo'!N$29,""))</f>
        <v/>
      </c>
      <c r="S15" s="90" t="str">
        <f>IF(I15="out",'Ficha de Jogo'!O$29,IF(I15="in",50+N('Ficha de Jogo'!$J$50)-'Ficha de Jogo'!O$29,""))</f>
        <v/>
      </c>
      <c r="T15" s="90" t="str">
        <f>IF(J15="out",'Ficha de Jogo'!P$29,IF(J15="in",50+N('Ficha de Jogo'!$J$50)-'Ficha de Jogo'!P$29,""))</f>
        <v/>
      </c>
      <c r="U15" s="90" t="str">
        <f>IF(K15="out",'Ficha de Jogo'!Q$29,IF(K15="in",50+N('Ficha de Jogo'!$J$50)-'Ficha de Jogo'!Q$29,""))</f>
        <v/>
      </c>
      <c r="V15" s="90" t="str">
        <f>IF(L15="out",'Ficha de Jogo'!R$29,IF(L15="in",50+N('Ficha de Jogo'!$J$50)-'Ficha de Jogo'!R$29,""))</f>
        <v/>
      </c>
      <c r="W15" s="90" t="str">
        <f>IF(M15="out",'Ficha de Jogo'!S$29,IF(M15="in",50+N('Ficha de Jogo'!$J$50)-'Ficha de Jogo'!S$29,""))</f>
        <v/>
      </c>
      <c r="X15" s="90" t="str">
        <f>IF(N15="out",'Ficha de Jogo'!T$29,IF(N15="in",50+N('Ficha de Jogo'!$J$50)-'Ficha de Jogo'!T$29,""))</f>
        <v/>
      </c>
      <c r="Y15" s="90" t="str">
        <f>IF(O15="out",'Ficha de Jogo'!U$29,IF(O15="in",50+N('Ficha de Jogo'!$J$50)-'Ficha de Jogo'!U$29,""))</f>
        <v/>
      </c>
      <c r="Z15" s="90">
        <f>IF($P15&gt;1,IF($P15&gt;2,IF($P15&gt;3,IF($P15&gt;4,IF($P15&gt;5,IF($P15&gt;6,IF($P15&gt;7,IF($P15&gt;8,IF($P15&gt;9,"aqui",-4*(50+N('Ficha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5" s="90">
        <f>IF($P15&gt;1,IF($P15&gt;2,IF($P15&gt;3,IF($P15&gt;4,IF($P15&gt;5,IF($P15&gt;6,IF($P15&gt;7,IF($P15&gt;8,IF($P15&gt;9,"aqui",-4*(50+N('Ficha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5" s="81"/>
      <c r="AC15" s="92" t="str">
        <f t="shared" si="6"/>
        <v/>
      </c>
      <c r="AD15" s="90" t="str">
        <f t="shared" si="7"/>
        <v/>
      </c>
      <c r="AE15" s="90" t="str">
        <f t="shared" si="8"/>
        <v/>
      </c>
      <c r="AF15" s="90" t="str">
        <f t="shared" si="9"/>
        <v/>
      </c>
      <c r="AG15" s="90" t="str">
        <f t="shared" si="10"/>
        <v/>
      </c>
      <c r="AH15" s="90" t="str">
        <f t="shared" si="11"/>
        <v/>
      </c>
      <c r="AI15" s="90" t="str">
        <f t="shared" si="12"/>
        <v/>
      </c>
      <c r="AJ15" s="90" t="str">
        <f t="shared" si="13"/>
        <v/>
      </c>
      <c r="AK15" s="90" t="str">
        <f t="shared" si="14"/>
        <v/>
      </c>
      <c r="AL15" s="90" t="str">
        <f t="shared" si="15"/>
        <v/>
      </c>
    </row>
    <row r="16" spans="1:38" ht="21" customHeight="1" x14ac:dyDescent="0.3">
      <c r="A16" s="86" t="str">
        <f>IF(ISBLANK('Ficha de Jogo'!L23),"",'Ficha de Jogo'!L23)</f>
        <v/>
      </c>
      <c r="B16" s="86" t="str">
        <f>IF(ISBLANK('Ficha de Jogo'!M23),"",'Ficha de Jogo'!M23)</f>
        <v/>
      </c>
      <c r="C16" s="87" t="str">
        <f>'Ficha de Jogo'!N23</f>
        <v/>
      </c>
      <c r="D16" s="86" t="str">
        <f>IF(ISBLANK('Ficha de Jogo'!Q23),"",'Ficha de Jogo'!Q23)</f>
        <v/>
      </c>
      <c r="E16" s="88" t="str">
        <f t="shared" si="5"/>
        <v/>
      </c>
      <c r="F16" s="89" t="str">
        <f>IF($D16="x",IF(COUNTIF('Ficha de Jogo'!$M$27:$U$28,$B16)=0,50+N('Ficha de Jogo'!$J$50),""),IF(COUNTIF('Ficha de Jogo'!$M$27:$U$28,$B16)=0,0,""))</f>
        <v/>
      </c>
      <c r="G16" s="90" t="str">
        <f>IF(ISNUMBER($A16),IF('Ficha de Jogo'!M$27=$B16,"in",IF('Ficha de Jogo'!M$28=$B16,"out","")),"")</f>
        <v/>
      </c>
      <c r="H16" s="90" t="str">
        <f>IF(ISNUMBER($A16),IF('Ficha de Jogo'!N$27=$B16,"in",IF('Ficha de Jogo'!N$28=$B16,"out","")),"")</f>
        <v/>
      </c>
      <c r="I16" s="90" t="str">
        <f>IF(ISNUMBER($A16),IF('Ficha de Jogo'!O$27=$B16,"in",IF('Ficha de Jogo'!O$28=$B16,"out","")),"")</f>
        <v/>
      </c>
      <c r="J16" s="90" t="str">
        <f>IF(ISNUMBER($A16),IF('Ficha de Jogo'!P$27=$B16,"in",IF('Ficha de Jogo'!P$28=$B16,"out","")),"")</f>
        <v/>
      </c>
      <c r="K16" s="90" t="str">
        <f>IF(ISNUMBER($A16),IF('Ficha de Jogo'!Q$27=$B16,"in",IF('Ficha de Jogo'!Q$28=$B16,"out","")),"")</f>
        <v/>
      </c>
      <c r="L16" s="90" t="str">
        <f>IF(ISNUMBER($A16),IF('Ficha de Jogo'!R$27=$B16,"in",IF('Ficha de Jogo'!R$28=$B16,"out","")),"")</f>
        <v/>
      </c>
      <c r="M16" s="90" t="str">
        <f>IF(ISNUMBER($A16),IF('Ficha de Jogo'!S$27=$B16,"in",IF('Ficha de Jogo'!S$28=$B16,"out","")),"")</f>
        <v/>
      </c>
      <c r="N16" s="90" t="str">
        <f>IF(ISNUMBER($A16),IF('Ficha de Jogo'!T$27=$B16,"in",IF('Ficha de Jogo'!T$28=$B16,"out","")),"")</f>
        <v/>
      </c>
      <c r="O16" s="90" t="str">
        <f>IF(ISNUMBER($A16),IF('Ficha de Jogo'!U$27=$B16,"in",IF('Ficha de Jogo'!U$28=$B16,"out","")),"")</f>
        <v/>
      </c>
      <c r="P16" s="91">
        <f t="shared" si="1"/>
        <v>0</v>
      </c>
      <c r="Q16" s="90" t="str">
        <f>IF(G16="out",'Ficha de Jogo'!M$29,IF(G16="in",50+N('Ficha de Jogo'!$J$50)-'Ficha de Jogo'!M$29,""))</f>
        <v/>
      </c>
      <c r="R16" s="90" t="str">
        <f>IF(H16="out",'Ficha de Jogo'!N$29,IF(H16="in",50+N('Ficha de Jogo'!$J$50)-'Ficha de Jogo'!N$29,""))</f>
        <v/>
      </c>
      <c r="S16" s="90" t="str">
        <f>IF(I16="out",'Ficha de Jogo'!O$29,IF(I16="in",50+N('Ficha de Jogo'!$J$50)-'Ficha de Jogo'!O$29,""))</f>
        <v/>
      </c>
      <c r="T16" s="90" t="str">
        <f>IF(J16="out",'Ficha de Jogo'!P$29,IF(J16="in",50+N('Ficha de Jogo'!$J$50)-'Ficha de Jogo'!P$29,""))</f>
        <v/>
      </c>
      <c r="U16" s="90" t="str">
        <f>IF(K16="out",'Ficha de Jogo'!Q$29,IF(K16="in",50+N('Ficha de Jogo'!$J$50)-'Ficha de Jogo'!Q$29,""))</f>
        <v/>
      </c>
      <c r="V16" s="90" t="str">
        <f>IF(L16="out",'Ficha de Jogo'!R$29,IF(L16="in",50+N('Ficha de Jogo'!$J$50)-'Ficha de Jogo'!R$29,""))</f>
        <v/>
      </c>
      <c r="W16" s="90" t="str">
        <f>IF(M16="out",'Ficha de Jogo'!S$29,IF(M16="in",50+N('Ficha de Jogo'!$J$50)-'Ficha de Jogo'!S$29,""))</f>
        <v/>
      </c>
      <c r="X16" s="90" t="str">
        <f>IF(N16="out",'Ficha de Jogo'!T$29,IF(N16="in",50+N('Ficha de Jogo'!$J$50)-'Ficha de Jogo'!T$29,""))</f>
        <v/>
      </c>
      <c r="Y16" s="90" t="str">
        <f>IF(O16="out",'Ficha de Jogo'!U$29,IF(O16="in",50+N('Ficha de Jogo'!$J$50)-'Ficha de Jogo'!U$29,""))</f>
        <v/>
      </c>
      <c r="Z16" s="90">
        <f>IF($P16&gt;1,IF($P16&gt;2,IF($P16&gt;3,IF($P16&gt;4,IF($P16&gt;5,IF($P16&gt;6,IF($P16&gt;7,IF($P16&gt;8,IF($P16&gt;9,"aqui",-4*(50+N('Ficha de Jogo'!$J$50))),-3*(50+N('Ficha de Jogo'!$J$50))),-3*(50+N('Ficha de Jogo'!$J$50))),-2*(50+N('Ficha de Jogo'!$J$50))),-2*(50+N('Ficha de Jogo'!$J$50))),-1*(50+N('Ficha de Jogo'!$J$50))),-1*(50+N('Ficha de Jogo'!$J$50))),0),0)</f>
        <v>0</v>
      </c>
      <c r="AA16" s="90">
        <f>IF($P16&gt;1,IF($P16&gt;2,IF($P16&gt;3,IF($P16&gt;4,IF($P16&gt;5,IF($P16&gt;6,IF($P16&gt;7,IF($P16&gt;8,IF($P16&gt;9,"aqui",-4*(50+N('Ficha de Jogo'!$J$50))),-4*(50+N('Ficha de Jogo'!$J$50))),-3*(50+N('Ficha de Jogo'!$J$50))),-3*(50+N('Ficha de Jogo'!$J$50))),-2*(50+N('Ficha de Jogo'!$J$50))),-2*(50+N('Ficha de Jogo'!$J$50))),-1*(50+N('Ficha de Jogo'!$J$50))),-1*(50+N('Ficha de Jogo'!$J$50))),0)</f>
        <v>0</v>
      </c>
      <c r="AB16" s="81"/>
      <c r="AC16" s="92" t="str">
        <f t="shared" si="6"/>
        <v/>
      </c>
      <c r="AD16" s="90" t="str">
        <f t="shared" si="7"/>
        <v/>
      </c>
      <c r="AE16" s="90" t="str">
        <f t="shared" si="8"/>
        <v/>
      </c>
      <c r="AF16" s="90" t="str">
        <f t="shared" si="9"/>
        <v/>
      </c>
      <c r="AG16" s="90" t="str">
        <f t="shared" si="10"/>
        <v/>
      </c>
      <c r="AH16" s="90" t="str">
        <f t="shared" si="11"/>
        <v/>
      </c>
      <c r="AI16" s="90" t="str">
        <f t="shared" si="12"/>
        <v/>
      </c>
      <c r="AJ16" s="90" t="str">
        <f t="shared" si="13"/>
        <v/>
      </c>
      <c r="AK16" s="90" t="str">
        <f t="shared" si="14"/>
        <v/>
      </c>
      <c r="AL16" s="90" t="str">
        <f t="shared" si="15"/>
        <v/>
      </c>
    </row>
    <row r="17" spans="5:38" ht="15.5" x14ac:dyDescent="0.3">
      <c r="E17" s="93">
        <f>SUM(E3:E16)</f>
        <v>0</v>
      </c>
      <c r="AC17" s="94">
        <f t="shared" ref="AC17:AL17" si="16">COUNT(AC3:AC16)</f>
        <v>0</v>
      </c>
      <c r="AD17" s="94">
        <f t="shared" si="16"/>
        <v>0</v>
      </c>
      <c r="AE17" s="94">
        <f t="shared" si="16"/>
        <v>0</v>
      </c>
      <c r="AF17" s="94">
        <f t="shared" si="16"/>
        <v>0</v>
      </c>
      <c r="AG17" s="94">
        <f t="shared" si="16"/>
        <v>0</v>
      </c>
      <c r="AH17" s="94">
        <f t="shared" si="16"/>
        <v>0</v>
      </c>
      <c r="AI17" s="94">
        <f t="shared" si="16"/>
        <v>0</v>
      </c>
      <c r="AJ17" s="94">
        <f t="shared" si="16"/>
        <v>0</v>
      </c>
      <c r="AK17" s="94">
        <f t="shared" si="16"/>
        <v>0</v>
      </c>
      <c r="AL17" s="94">
        <f t="shared" si="16"/>
        <v>0</v>
      </c>
    </row>
    <row r="19" spans="5:38" x14ac:dyDescent="0.3">
      <c r="E19" s="79" t="s">
        <v>728</v>
      </c>
    </row>
    <row r="20" spans="5:38" x14ac:dyDescent="0.3">
      <c r="E20" s="79" t="s">
        <v>729</v>
      </c>
    </row>
  </sheetData>
  <sheetProtection algorithmName="SHA-512" hashValue="iHvn5Zz/zY3d2AzZuPkXe5lw8O3ClPTGR/fjVqGFusLeqR+8AWTiqrqMMd2cK9ffrH+BbeF7x56R9BwgezNG5w==" saltValue="SywPlNo4zF1ZzGM4cD/e6w==" spinCount="100000" sheet="1" formatCells="0" formatColumns="0" formatRows="0" insertColumns="0" insertRows="0" insertHyperlinks="0" deleteColumns="0" deleteRows="0" sort="0" autoFilter="0" pivotTables="0"/>
  <mergeCells count="2">
    <mergeCell ref="A1:Z1"/>
    <mergeCell ref="AC1:AL1"/>
  </mergeCells>
  <conditionalFormatting sqref="G3:O16">
    <cfRule type="expression" dxfId="1" priority="3">
      <formula>OR($F3=50,$F3=0)</formula>
    </cfRule>
    <cfRule type="expression" dxfId="0" priority="4">
      <formula>$F3=""</formula>
    </cfRule>
  </conditionalFormatting>
  <dataValidations count="1">
    <dataValidation allowBlank="1" showInputMessage="1" showErrorMessage="1" promptTitle="Equipa inicial" prompt="Indicar com um &quot;x&quot; a equipa que inicia o jogo." sqref="E2" xr:uid="{00000000-0002-0000-0600-000000000000}"/>
  </dataValidations>
  <pageMargins left="0.7" right="0.7" top="0.75" bottom="0.75" header="0.3" footer="0.3"/>
  <pageSetup paperSize="9" orientation="portrait" r:id="rId1"/>
  <headerFooter>
    <oddFooter>&amp;R&amp;1#&amp;"Calibri"&amp;10&amp;K0078D7Classification 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Ficha de Jogo</vt:lpstr>
      <vt:lpstr>Ocorrências e observações</vt:lpstr>
      <vt:lpstr>Calendário</vt:lpstr>
      <vt:lpstr>Folha auxiliar substituições</vt:lpstr>
      <vt:lpstr>Folha auxiliar cartão amarelo</vt:lpstr>
      <vt:lpstr>AgentesDesportivos</vt:lpstr>
      <vt:lpstr>MinutosVisitada</vt:lpstr>
      <vt:lpstr>MinutosVisitante</vt:lpstr>
      <vt:lpstr>AgentesDesportivos!Criteria</vt:lpstr>
      <vt:lpstr>'Ficha de Jogo'!Print_Area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FPCorfebol</dc:creator>
  <cp:lastModifiedBy>João Pedro da Costa Henriques de Almeida</cp:lastModifiedBy>
  <cp:revision>2</cp:revision>
  <dcterms:created xsi:type="dcterms:W3CDTF">2011-09-13T09:15:59Z</dcterms:created>
  <dcterms:modified xsi:type="dcterms:W3CDTF">2026-11-01T12:33:55Z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2023-05-05T12:42:32Z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dd195004-4026-4070-8616-b2b2ad12fd96</vt:lpwstr>
  </property>
  <property fmtid="{D5CDD505-2E9C-101B-9397-08002B2CF9AE}" pid="8" name="MSIP_Label_8ffbc0b8-e97b-47d1-beac-cb0955d66f3b_ContentBits">
    <vt:lpwstr>2</vt:lpwstr>
  </property>
</Properties>
</file>